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Vianco\Desktop\Ana2016\Docencia\Grado\3 Inferencia Estadística\Temario\Pronóstico\"/>
    </mc:Choice>
  </mc:AlternateContent>
  <bookViews>
    <workbookView xWindow="240" yWindow="75" windowWidth="15600" windowHeight="7995" activeTab="2"/>
  </bookViews>
  <sheets>
    <sheet name="Hoja1" sheetId="1" r:id="rId1"/>
    <sheet name="Hoja4" sheetId="4" r:id="rId2"/>
    <sheet name="Hoja2" sheetId="2" r:id="rId3"/>
    <sheet name="Hoja3" sheetId="3" r:id="rId4"/>
  </sheets>
  <externalReferences>
    <externalReference r:id="rId5"/>
  </externalReferences>
  <calcPr calcId="171027"/>
</workbook>
</file>

<file path=xl/calcChain.xml><?xml version="1.0" encoding="utf-8"?>
<calcChain xmlns="http://schemas.openxmlformats.org/spreadsheetml/2006/main">
  <c r="G382" i="2" l="1"/>
  <c r="G429" i="2"/>
  <c r="E308" i="2"/>
  <c r="E304" i="2"/>
  <c r="G309" i="2" l="1"/>
  <c r="I309" i="2" s="1"/>
  <c r="H309" i="2" l="1"/>
  <c r="E138" i="2"/>
  <c r="G138" i="2"/>
  <c r="G302" i="2" l="1"/>
  <c r="E429" i="2"/>
  <c r="C304" i="2"/>
  <c r="F142" i="2"/>
  <c r="F141" i="2"/>
  <c r="E139" i="2"/>
  <c r="H141" i="2" l="1"/>
  <c r="J141" i="2"/>
  <c r="H302" i="2"/>
  <c r="I30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8" i="2"/>
  <c r="G307" i="2"/>
  <c r="G306" i="2"/>
  <c r="G305" i="2"/>
  <c r="G304" i="2"/>
  <c r="G303" i="2"/>
  <c r="F429" i="2"/>
  <c r="C429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D355" i="2" s="1"/>
  <c r="E355" i="2" s="1"/>
  <c r="C354" i="2"/>
  <c r="C353" i="2"/>
  <c r="C352" i="2"/>
  <c r="C351" i="2"/>
  <c r="D351" i="2" s="1"/>
  <c r="E351" i="2" s="1"/>
  <c r="C350" i="2"/>
  <c r="C349" i="2"/>
  <c r="C348" i="2"/>
  <c r="C347" i="2"/>
  <c r="D347" i="2" s="1"/>
  <c r="E347" i="2" s="1"/>
  <c r="C346" i="2"/>
  <c r="C345" i="2"/>
  <c r="C344" i="2"/>
  <c r="C343" i="2"/>
  <c r="D343" i="2" s="1"/>
  <c r="E343" i="2" s="1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D304" i="2" s="1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I138" i="2"/>
  <c r="H314" i="2" l="1"/>
  <c r="I314" i="2"/>
  <c r="H326" i="2"/>
  <c r="I326" i="2"/>
  <c r="H338" i="2"/>
  <c r="I338" i="2"/>
  <c r="I350" i="2"/>
  <c r="H350" i="2"/>
  <c r="H354" i="2"/>
  <c r="I354" i="2"/>
  <c r="I366" i="2"/>
  <c r="H366" i="2"/>
  <c r="H370" i="2"/>
  <c r="I370" i="2"/>
  <c r="I374" i="2"/>
  <c r="H374" i="2"/>
  <c r="I306" i="2"/>
  <c r="H306" i="2"/>
  <c r="I311" i="2"/>
  <c r="H311" i="2"/>
  <c r="I315" i="2"/>
  <c r="H315" i="2"/>
  <c r="I319" i="2"/>
  <c r="H319" i="2"/>
  <c r="I323" i="2"/>
  <c r="H323" i="2"/>
  <c r="I327" i="2"/>
  <c r="H327" i="2"/>
  <c r="I331" i="2"/>
  <c r="H331" i="2"/>
  <c r="I335" i="2"/>
  <c r="H335" i="2"/>
  <c r="I339" i="2"/>
  <c r="H339" i="2"/>
  <c r="I343" i="2"/>
  <c r="H343" i="2"/>
  <c r="I347" i="2"/>
  <c r="H347" i="2"/>
  <c r="I351" i="2"/>
  <c r="H351" i="2"/>
  <c r="I355" i="2"/>
  <c r="H355" i="2"/>
  <c r="I359" i="2"/>
  <c r="H359" i="2"/>
  <c r="I363" i="2"/>
  <c r="H363" i="2"/>
  <c r="I367" i="2"/>
  <c r="H367" i="2"/>
  <c r="I371" i="2"/>
  <c r="H371" i="2"/>
  <c r="I375" i="2"/>
  <c r="H375" i="2"/>
  <c r="I379" i="2"/>
  <c r="H379" i="2"/>
  <c r="I305" i="2"/>
  <c r="H305" i="2"/>
  <c r="I318" i="2"/>
  <c r="H318" i="2"/>
  <c r="I330" i="2"/>
  <c r="H330" i="2"/>
  <c r="I346" i="2"/>
  <c r="H346" i="2"/>
  <c r="H362" i="2"/>
  <c r="I362" i="2"/>
  <c r="I303" i="2"/>
  <c r="H303" i="2"/>
  <c r="I307" i="2"/>
  <c r="H307" i="2"/>
  <c r="I312" i="2"/>
  <c r="H312" i="2"/>
  <c r="I316" i="2"/>
  <c r="H316" i="2"/>
  <c r="I320" i="2"/>
  <c r="H320" i="2"/>
  <c r="I324" i="2"/>
  <c r="H324" i="2"/>
  <c r="I328" i="2"/>
  <c r="H328" i="2"/>
  <c r="I332" i="2"/>
  <c r="H332" i="2"/>
  <c r="I336" i="2"/>
  <c r="H336" i="2"/>
  <c r="I340" i="2"/>
  <c r="H340" i="2"/>
  <c r="I344" i="2"/>
  <c r="H344" i="2"/>
  <c r="I348" i="2"/>
  <c r="H348" i="2"/>
  <c r="I352" i="2"/>
  <c r="H352" i="2"/>
  <c r="I356" i="2"/>
  <c r="H356" i="2"/>
  <c r="I360" i="2"/>
  <c r="H360" i="2"/>
  <c r="I364" i="2"/>
  <c r="H364" i="2"/>
  <c r="I368" i="2"/>
  <c r="H368" i="2"/>
  <c r="I372" i="2"/>
  <c r="H372" i="2"/>
  <c r="I376" i="2"/>
  <c r="H376" i="2"/>
  <c r="I380" i="2"/>
  <c r="H380" i="2"/>
  <c r="H310" i="2"/>
  <c r="I310" i="2"/>
  <c r="H322" i="2"/>
  <c r="I322" i="2"/>
  <c r="I334" i="2"/>
  <c r="H334" i="2"/>
  <c r="I342" i="2"/>
  <c r="H342" i="2"/>
  <c r="I358" i="2"/>
  <c r="H358" i="2"/>
  <c r="H378" i="2"/>
  <c r="I378" i="2"/>
  <c r="D341" i="2"/>
  <c r="E341" i="2" s="1"/>
  <c r="D345" i="2"/>
  <c r="E345" i="2" s="1"/>
  <c r="D349" i="2"/>
  <c r="E349" i="2" s="1"/>
  <c r="D353" i="2"/>
  <c r="E353" i="2" s="1"/>
  <c r="D357" i="2"/>
  <c r="E357" i="2" s="1"/>
  <c r="I304" i="2"/>
  <c r="H304" i="2"/>
  <c r="I308" i="2"/>
  <c r="H308" i="2"/>
  <c r="I313" i="2"/>
  <c r="H313" i="2"/>
  <c r="I317" i="2"/>
  <c r="H317" i="2"/>
  <c r="I321" i="2"/>
  <c r="H321" i="2"/>
  <c r="I325" i="2"/>
  <c r="H325" i="2"/>
  <c r="I329" i="2"/>
  <c r="H329" i="2"/>
  <c r="I333" i="2"/>
  <c r="H333" i="2"/>
  <c r="I337" i="2"/>
  <c r="H337" i="2"/>
  <c r="I341" i="2"/>
  <c r="H341" i="2"/>
  <c r="I345" i="2"/>
  <c r="H345" i="2"/>
  <c r="I349" i="2"/>
  <c r="H349" i="2"/>
  <c r="I353" i="2"/>
  <c r="H353" i="2"/>
  <c r="I357" i="2"/>
  <c r="H357" i="2"/>
  <c r="I361" i="2"/>
  <c r="H361" i="2"/>
  <c r="I365" i="2"/>
  <c r="H365" i="2"/>
  <c r="I369" i="2"/>
  <c r="H369" i="2"/>
  <c r="I373" i="2"/>
  <c r="H373" i="2"/>
  <c r="I377" i="2"/>
  <c r="H377" i="2"/>
  <c r="I381" i="2"/>
  <c r="H381" i="2"/>
  <c r="D359" i="2"/>
  <c r="E359" i="2" s="1"/>
  <c r="D361" i="2"/>
  <c r="E361" i="2" s="1"/>
  <c r="D363" i="2"/>
  <c r="E363" i="2" s="1"/>
  <c r="D365" i="2"/>
  <c r="E365" i="2" s="1"/>
  <c r="D367" i="2"/>
  <c r="E367" i="2" s="1"/>
  <c r="D369" i="2"/>
  <c r="E369" i="2" s="1"/>
  <c r="D371" i="2"/>
  <c r="E371" i="2" s="1"/>
  <c r="D373" i="2"/>
  <c r="E373" i="2" s="1"/>
  <c r="D375" i="2"/>
  <c r="E375" i="2" s="1"/>
  <c r="D377" i="2"/>
  <c r="E377" i="2" s="1"/>
  <c r="D379" i="2"/>
  <c r="E379" i="2" s="1"/>
  <c r="D342" i="2"/>
  <c r="E342" i="2" s="1"/>
  <c r="D344" i="2"/>
  <c r="E344" i="2" s="1"/>
  <c r="D346" i="2"/>
  <c r="E346" i="2" s="1"/>
  <c r="D348" i="2"/>
  <c r="E348" i="2" s="1"/>
  <c r="D350" i="2"/>
  <c r="E350" i="2" s="1"/>
  <c r="D352" i="2"/>
  <c r="E352" i="2" s="1"/>
  <c r="D354" i="2"/>
  <c r="E354" i="2" s="1"/>
  <c r="D356" i="2"/>
  <c r="E356" i="2" s="1"/>
  <c r="D358" i="2"/>
  <c r="E358" i="2" s="1"/>
  <c r="D360" i="2"/>
  <c r="E360" i="2" s="1"/>
  <c r="D362" i="2"/>
  <c r="E362" i="2" s="1"/>
  <c r="D364" i="2"/>
  <c r="E364" i="2" s="1"/>
  <c r="D366" i="2"/>
  <c r="E366" i="2" s="1"/>
  <c r="D368" i="2"/>
  <c r="E368" i="2" s="1"/>
  <c r="D370" i="2"/>
  <c r="E370" i="2" s="1"/>
  <c r="D372" i="2"/>
  <c r="E372" i="2" s="1"/>
  <c r="D374" i="2"/>
  <c r="E374" i="2" s="1"/>
  <c r="D376" i="2"/>
  <c r="E376" i="2" s="1"/>
  <c r="D378" i="2"/>
  <c r="E378" i="2" s="1"/>
  <c r="D380" i="2"/>
  <c r="E380" i="2" s="1"/>
  <c r="D306" i="2"/>
  <c r="E306" i="2" s="1"/>
  <c r="D308" i="2"/>
  <c r="D310" i="2"/>
  <c r="E310" i="2" s="1"/>
  <c r="D312" i="2"/>
  <c r="E312" i="2" s="1"/>
  <c r="D314" i="2"/>
  <c r="E314" i="2" s="1"/>
  <c r="D316" i="2"/>
  <c r="E316" i="2" s="1"/>
  <c r="D318" i="2"/>
  <c r="E318" i="2" s="1"/>
  <c r="D320" i="2"/>
  <c r="E320" i="2" s="1"/>
  <c r="D322" i="2"/>
  <c r="E322" i="2" s="1"/>
  <c r="D324" i="2"/>
  <c r="E324" i="2" s="1"/>
  <c r="D326" i="2"/>
  <c r="E326" i="2" s="1"/>
  <c r="D328" i="2"/>
  <c r="E328" i="2" s="1"/>
  <c r="D330" i="2"/>
  <c r="E330" i="2" s="1"/>
  <c r="D332" i="2"/>
  <c r="E332" i="2" s="1"/>
  <c r="D334" i="2"/>
  <c r="E334" i="2" s="1"/>
  <c r="D336" i="2"/>
  <c r="E336" i="2" s="1"/>
  <c r="D338" i="2"/>
  <c r="E338" i="2" s="1"/>
  <c r="D340" i="2"/>
  <c r="E340" i="2" s="1"/>
  <c r="G146" i="2"/>
  <c r="I146" i="2"/>
  <c r="G156" i="2"/>
  <c r="I156" i="2"/>
  <c r="G166" i="2"/>
  <c r="I166" i="2"/>
  <c r="G176" i="2"/>
  <c r="I176" i="2"/>
  <c r="G188" i="2"/>
  <c r="I188" i="2"/>
  <c r="G200" i="2"/>
  <c r="I200" i="2"/>
  <c r="G210" i="2"/>
  <c r="I210" i="2"/>
  <c r="G216" i="2"/>
  <c r="I216" i="2"/>
  <c r="G140" i="2"/>
  <c r="I140" i="2"/>
  <c r="G142" i="2"/>
  <c r="I142" i="2"/>
  <c r="G144" i="2"/>
  <c r="I144" i="2"/>
  <c r="G148" i="2"/>
  <c r="I148" i="2"/>
  <c r="G150" i="2"/>
  <c r="I150" i="2"/>
  <c r="G152" i="2"/>
  <c r="I152" i="2"/>
  <c r="G154" i="2"/>
  <c r="I154" i="2"/>
  <c r="G158" i="2"/>
  <c r="I158" i="2"/>
  <c r="G160" i="2"/>
  <c r="I160" i="2"/>
  <c r="G162" i="2"/>
  <c r="I162" i="2"/>
  <c r="G164" i="2"/>
  <c r="I164" i="2"/>
  <c r="G168" i="2"/>
  <c r="I168" i="2"/>
  <c r="G170" i="2"/>
  <c r="I170" i="2"/>
  <c r="G172" i="2"/>
  <c r="I172" i="2"/>
  <c r="G174" i="2"/>
  <c r="I174" i="2"/>
  <c r="G178" i="2"/>
  <c r="I178" i="2"/>
  <c r="G180" i="2"/>
  <c r="I180" i="2"/>
  <c r="G182" i="2"/>
  <c r="I182" i="2"/>
  <c r="G184" i="2"/>
  <c r="I184" i="2"/>
  <c r="G186" i="2"/>
  <c r="I186" i="2"/>
  <c r="G190" i="2"/>
  <c r="I190" i="2"/>
  <c r="G192" i="2"/>
  <c r="I192" i="2"/>
  <c r="G194" i="2"/>
  <c r="I194" i="2"/>
  <c r="G196" i="2"/>
  <c r="I196" i="2"/>
  <c r="G198" i="2"/>
  <c r="I198" i="2"/>
  <c r="G202" i="2"/>
  <c r="I202" i="2"/>
  <c r="G204" i="2"/>
  <c r="I204" i="2"/>
  <c r="G206" i="2"/>
  <c r="I206" i="2"/>
  <c r="G208" i="2"/>
  <c r="I208" i="2"/>
  <c r="G212" i="2"/>
  <c r="I212" i="2"/>
  <c r="G214" i="2"/>
  <c r="I214" i="2"/>
  <c r="G139" i="2"/>
  <c r="I139" i="2"/>
  <c r="G141" i="2"/>
  <c r="I141" i="2"/>
  <c r="G143" i="2"/>
  <c r="I143" i="2"/>
  <c r="G145" i="2"/>
  <c r="I145" i="2"/>
  <c r="G147" i="2"/>
  <c r="I147" i="2"/>
  <c r="G149" i="2"/>
  <c r="I149" i="2"/>
  <c r="G151" i="2"/>
  <c r="I151" i="2"/>
  <c r="G153" i="2"/>
  <c r="I153" i="2"/>
  <c r="G155" i="2"/>
  <c r="I155" i="2"/>
  <c r="G157" i="2"/>
  <c r="I157" i="2"/>
  <c r="G159" i="2"/>
  <c r="I159" i="2"/>
  <c r="G161" i="2"/>
  <c r="I161" i="2"/>
  <c r="G163" i="2"/>
  <c r="I163" i="2"/>
  <c r="G165" i="2"/>
  <c r="I165" i="2"/>
  <c r="G167" i="2"/>
  <c r="I167" i="2"/>
  <c r="G169" i="2"/>
  <c r="I169" i="2"/>
  <c r="G171" i="2"/>
  <c r="I171" i="2"/>
  <c r="G173" i="2"/>
  <c r="I173" i="2"/>
  <c r="G175" i="2"/>
  <c r="I175" i="2"/>
  <c r="G177" i="2"/>
  <c r="I177" i="2"/>
  <c r="G179" i="2"/>
  <c r="I179" i="2"/>
  <c r="G181" i="2"/>
  <c r="I181" i="2"/>
  <c r="G183" i="2"/>
  <c r="I183" i="2"/>
  <c r="G185" i="2"/>
  <c r="I185" i="2"/>
  <c r="G187" i="2"/>
  <c r="I187" i="2"/>
  <c r="G189" i="2"/>
  <c r="I189" i="2"/>
  <c r="G191" i="2"/>
  <c r="I191" i="2"/>
  <c r="G193" i="2"/>
  <c r="I193" i="2"/>
  <c r="G195" i="2"/>
  <c r="I195" i="2"/>
  <c r="G197" i="2"/>
  <c r="I197" i="2"/>
  <c r="G199" i="2"/>
  <c r="I199" i="2"/>
  <c r="G201" i="2"/>
  <c r="I201" i="2"/>
  <c r="G203" i="2"/>
  <c r="I203" i="2"/>
  <c r="G205" i="2"/>
  <c r="I205" i="2"/>
  <c r="G207" i="2"/>
  <c r="I207" i="2"/>
  <c r="G209" i="2"/>
  <c r="I209" i="2"/>
  <c r="G211" i="2"/>
  <c r="I211" i="2"/>
  <c r="G213" i="2"/>
  <c r="I213" i="2"/>
  <c r="G215" i="2"/>
  <c r="I215" i="2"/>
  <c r="G217" i="2"/>
  <c r="I217" i="2"/>
  <c r="D305" i="2"/>
  <c r="E305" i="2" s="1"/>
  <c r="D307" i="2"/>
  <c r="E307" i="2" s="1"/>
  <c r="D309" i="2"/>
  <c r="E309" i="2" s="1"/>
  <c r="D311" i="2"/>
  <c r="E311" i="2" s="1"/>
  <c r="D313" i="2"/>
  <c r="E313" i="2" s="1"/>
  <c r="D315" i="2"/>
  <c r="E315" i="2" s="1"/>
  <c r="D317" i="2"/>
  <c r="E317" i="2" s="1"/>
  <c r="D319" i="2"/>
  <c r="E319" i="2" s="1"/>
  <c r="D321" i="2"/>
  <c r="E321" i="2" s="1"/>
  <c r="D323" i="2"/>
  <c r="E323" i="2" s="1"/>
  <c r="D325" i="2"/>
  <c r="E325" i="2" s="1"/>
  <c r="D327" i="2"/>
  <c r="E327" i="2" s="1"/>
  <c r="D329" i="2"/>
  <c r="E329" i="2" s="1"/>
  <c r="D331" i="2"/>
  <c r="E331" i="2" s="1"/>
  <c r="D333" i="2"/>
  <c r="E333" i="2" s="1"/>
  <c r="D335" i="2"/>
  <c r="E335" i="2" s="1"/>
  <c r="D337" i="2"/>
  <c r="E337" i="2" s="1"/>
  <c r="D339" i="2"/>
  <c r="E339" i="2" s="1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J142" i="2" l="1"/>
  <c r="H142" i="2"/>
  <c r="J144" i="2"/>
  <c r="H144" i="2"/>
  <c r="J146" i="2"/>
  <c r="H146" i="2"/>
  <c r="J148" i="2"/>
  <c r="H148" i="2"/>
  <c r="J150" i="2"/>
  <c r="H150" i="2"/>
  <c r="H152" i="2"/>
  <c r="J152" i="2"/>
  <c r="J154" i="2"/>
  <c r="H154" i="2"/>
  <c r="H156" i="2"/>
  <c r="J156" i="2"/>
  <c r="J158" i="2"/>
  <c r="H158" i="2"/>
  <c r="J160" i="2"/>
  <c r="H160" i="2"/>
  <c r="J162" i="2"/>
  <c r="H162" i="2"/>
  <c r="J164" i="2"/>
  <c r="H164" i="2"/>
  <c r="J166" i="2"/>
  <c r="H166" i="2"/>
  <c r="J168" i="2"/>
  <c r="H168" i="2"/>
  <c r="J170" i="2"/>
  <c r="H170" i="2"/>
  <c r="J172" i="2"/>
  <c r="H172" i="2"/>
  <c r="J174" i="2"/>
  <c r="H174" i="2"/>
  <c r="J176" i="2"/>
  <c r="H176" i="2"/>
  <c r="J178" i="2"/>
  <c r="H178" i="2"/>
  <c r="J180" i="2"/>
  <c r="H180" i="2"/>
  <c r="J182" i="2"/>
  <c r="H182" i="2"/>
  <c r="J184" i="2"/>
  <c r="H184" i="2"/>
  <c r="J186" i="2"/>
  <c r="H186" i="2"/>
  <c r="J188" i="2"/>
  <c r="H188" i="2"/>
  <c r="J190" i="2"/>
  <c r="H190" i="2"/>
  <c r="J192" i="2"/>
  <c r="H192" i="2"/>
  <c r="J194" i="2"/>
  <c r="H194" i="2"/>
  <c r="J196" i="2"/>
  <c r="H196" i="2"/>
  <c r="J198" i="2"/>
  <c r="H198" i="2"/>
  <c r="J200" i="2"/>
  <c r="H200" i="2"/>
  <c r="J202" i="2"/>
  <c r="H202" i="2"/>
  <c r="J204" i="2"/>
  <c r="H204" i="2"/>
  <c r="H206" i="2"/>
  <c r="J206" i="2"/>
  <c r="H208" i="2"/>
  <c r="J208" i="2"/>
  <c r="H210" i="2"/>
  <c r="J210" i="2"/>
  <c r="H212" i="2"/>
  <c r="J212" i="2"/>
  <c r="H214" i="2"/>
  <c r="J214" i="2"/>
  <c r="H216" i="2"/>
  <c r="J216" i="2"/>
  <c r="J143" i="2"/>
  <c r="H143" i="2"/>
  <c r="J145" i="2"/>
  <c r="H145" i="2"/>
  <c r="J147" i="2"/>
  <c r="H147" i="2"/>
  <c r="J149" i="2"/>
  <c r="H149" i="2"/>
  <c r="J151" i="2"/>
  <c r="H151" i="2"/>
  <c r="J153" i="2"/>
  <c r="H153" i="2"/>
  <c r="J155" i="2"/>
  <c r="H155" i="2"/>
  <c r="J157" i="2"/>
  <c r="H157" i="2"/>
  <c r="J159" i="2"/>
  <c r="H159" i="2"/>
  <c r="J161" i="2"/>
  <c r="H161" i="2"/>
  <c r="J163" i="2"/>
  <c r="H163" i="2"/>
  <c r="J165" i="2"/>
  <c r="H165" i="2"/>
  <c r="J167" i="2"/>
  <c r="H167" i="2"/>
  <c r="J169" i="2"/>
  <c r="H169" i="2"/>
  <c r="J171" i="2"/>
  <c r="H171" i="2"/>
  <c r="J173" i="2"/>
  <c r="H173" i="2"/>
  <c r="J175" i="2"/>
  <c r="H175" i="2"/>
  <c r="J177" i="2"/>
  <c r="H177" i="2"/>
  <c r="J179" i="2"/>
  <c r="H179" i="2"/>
  <c r="J181" i="2"/>
  <c r="H181" i="2"/>
  <c r="J183" i="2"/>
  <c r="H183" i="2"/>
  <c r="J185" i="2"/>
  <c r="H185" i="2"/>
  <c r="J187" i="2"/>
  <c r="H187" i="2"/>
  <c r="J189" i="2"/>
  <c r="H189" i="2"/>
  <c r="J191" i="2"/>
  <c r="H191" i="2"/>
  <c r="J193" i="2"/>
  <c r="H193" i="2"/>
  <c r="J195" i="2"/>
  <c r="H195" i="2"/>
  <c r="J197" i="2"/>
  <c r="H197" i="2"/>
  <c r="J199" i="2"/>
  <c r="H199" i="2"/>
  <c r="J201" i="2"/>
  <c r="H201" i="2"/>
  <c r="J203" i="2"/>
  <c r="H203" i="2"/>
  <c r="J205" i="2"/>
  <c r="H205" i="2"/>
  <c r="J207" i="2"/>
  <c r="H207" i="2"/>
  <c r="J209" i="2"/>
  <c r="H209" i="2"/>
  <c r="J211" i="2"/>
  <c r="H211" i="2"/>
  <c r="J213" i="2"/>
  <c r="H213" i="2"/>
  <c r="J215" i="2"/>
  <c r="H215" i="2"/>
  <c r="J217" i="2"/>
  <c r="H217" i="2"/>
  <c r="D429" i="2"/>
  <c r="G383" i="2" l="1"/>
</calcChain>
</file>

<file path=xl/sharedStrings.xml><?xml version="1.0" encoding="utf-8"?>
<sst xmlns="http://schemas.openxmlformats.org/spreadsheetml/2006/main" count="525" uniqueCount="213">
  <si>
    <t>CUADRO 1.1</t>
  </si>
  <si>
    <t>Índice</t>
  </si>
  <si>
    <r>
      <t>Oferta y Demanda Globales por componente, a precios de comprador</t>
    </r>
    <r>
      <rPr>
        <sz val="9"/>
        <color indexed="8"/>
        <rFont val="Arial"/>
        <family val="2"/>
      </rPr>
      <t xml:space="preserve"> (1) </t>
    </r>
  </si>
  <si>
    <t>Millones de pesos, a precios de 1993</t>
  </si>
  <si>
    <t>Series</t>
  </si>
  <si>
    <t>Anual</t>
  </si>
  <si>
    <t>Trimestral</t>
  </si>
  <si>
    <t>Oferta Global</t>
  </si>
  <si>
    <t>Demanda Global</t>
  </si>
  <si>
    <t>Discrepancia Estadística y Variacion de  Existencias</t>
  </si>
  <si>
    <t>PIB</t>
  </si>
  <si>
    <t>Importación</t>
  </si>
  <si>
    <t>Total</t>
  </si>
  <si>
    <t>Consumo</t>
  </si>
  <si>
    <t>Inversión Bruta Interna Fija</t>
  </si>
  <si>
    <t>Exportación</t>
  </si>
  <si>
    <t>Privado</t>
  </si>
  <si>
    <t>Público</t>
  </si>
  <si>
    <t>Equipo Durable de producción</t>
  </si>
  <si>
    <t>Construcción (3)</t>
  </si>
  <si>
    <t xml:space="preserve">-Nacional </t>
  </si>
  <si>
    <t>-Importado</t>
  </si>
  <si>
    <t>Maquinaria y Equipo</t>
  </si>
  <si>
    <t>Material de Transporte</t>
  </si>
  <si>
    <t xml:space="preserve"> -Nacional (2)</t>
  </si>
  <si>
    <t xml:space="preserve">-Importado </t>
  </si>
  <si>
    <t>s.d.</t>
  </si>
  <si>
    <t>s.d</t>
  </si>
  <si>
    <t>I 93</t>
  </si>
  <si>
    <t>II 93</t>
  </si>
  <si>
    <t>III 93</t>
  </si>
  <si>
    <t>IV 93</t>
  </si>
  <si>
    <t>I 94</t>
  </si>
  <si>
    <t>II 94</t>
  </si>
  <si>
    <t>III 94</t>
  </si>
  <si>
    <t>IV 94</t>
  </si>
  <si>
    <t>I 95</t>
  </si>
  <si>
    <t>II 95</t>
  </si>
  <si>
    <t>III 95</t>
  </si>
  <si>
    <t>IV 95</t>
  </si>
  <si>
    <t>I 96</t>
  </si>
  <si>
    <t>II 96</t>
  </si>
  <si>
    <t>III 96</t>
  </si>
  <si>
    <t>IV 96</t>
  </si>
  <si>
    <t>I 97</t>
  </si>
  <si>
    <t>II 97</t>
  </si>
  <si>
    <t>III 97</t>
  </si>
  <si>
    <t>IV 97</t>
  </si>
  <si>
    <t>I 98</t>
  </si>
  <si>
    <t>II 98</t>
  </si>
  <si>
    <t>III 98</t>
  </si>
  <si>
    <t>IV 98</t>
  </si>
  <si>
    <t>I 99</t>
  </si>
  <si>
    <t>II 99</t>
  </si>
  <si>
    <t>III 99</t>
  </si>
  <si>
    <t>IV 99</t>
  </si>
  <si>
    <t>I 00</t>
  </si>
  <si>
    <t>II 00</t>
  </si>
  <si>
    <t>III 00</t>
  </si>
  <si>
    <t>IV 00</t>
  </si>
  <si>
    <t>I 01</t>
  </si>
  <si>
    <t>II 01</t>
  </si>
  <si>
    <t>III 01</t>
  </si>
  <si>
    <t>IV 01</t>
  </si>
  <si>
    <t>I 02</t>
  </si>
  <si>
    <t>II 02</t>
  </si>
  <si>
    <t>III 02</t>
  </si>
  <si>
    <t>IV 02</t>
  </si>
  <si>
    <t>I 03</t>
  </si>
  <si>
    <t>II 03</t>
  </si>
  <si>
    <t>III 03</t>
  </si>
  <si>
    <t>IV 03</t>
  </si>
  <si>
    <t>I 04</t>
  </si>
  <si>
    <t>II 04</t>
  </si>
  <si>
    <t>III 04</t>
  </si>
  <si>
    <t>IV 04</t>
  </si>
  <si>
    <t>I 05</t>
  </si>
  <si>
    <t>II 05</t>
  </si>
  <si>
    <t>III 05</t>
  </si>
  <si>
    <t>IV 05</t>
  </si>
  <si>
    <t>I 06</t>
  </si>
  <si>
    <t>II 06</t>
  </si>
  <si>
    <t>III 06</t>
  </si>
  <si>
    <t>IV 06</t>
  </si>
  <si>
    <t>I 07</t>
  </si>
  <si>
    <t>II 07</t>
  </si>
  <si>
    <t>III 07</t>
  </si>
  <si>
    <t>IV 07</t>
  </si>
  <si>
    <t>I 08</t>
  </si>
  <si>
    <t>II 08</t>
  </si>
  <si>
    <t>III 08</t>
  </si>
  <si>
    <t>IV 08</t>
  </si>
  <si>
    <t>I 09</t>
  </si>
  <si>
    <t>II 09</t>
  </si>
  <si>
    <t>III 09</t>
  </si>
  <si>
    <t>IV 09</t>
  </si>
  <si>
    <t>I 10</t>
  </si>
  <si>
    <t>II 10</t>
  </si>
  <si>
    <t>III 10</t>
  </si>
  <si>
    <t>IV 10</t>
  </si>
  <si>
    <t>I 11</t>
  </si>
  <si>
    <t>II 11</t>
  </si>
  <si>
    <t>III 11</t>
  </si>
  <si>
    <t>IV 11</t>
  </si>
  <si>
    <t>I 12</t>
  </si>
  <si>
    <t>II 12</t>
  </si>
  <si>
    <t>III 12</t>
  </si>
  <si>
    <t>IV 12</t>
  </si>
  <si>
    <t>(*) Estimaciones provisorias</t>
  </si>
  <si>
    <t>(1).- Incluye el Impuesto al Valor Agregado</t>
  </si>
  <si>
    <t xml:space="preserve">(2).- Incluye elaboración de Equipo durable de producción por cuenta propia  </t>
  </si>
  <si>
    <t>(3).- Incluye prospección y exploración minera</t>
  </si>
  <si>
    <r>
      <t>Fuente:</t>
    </r>
    <r>
      <rPr>
        <i/>
        <sz val="8"/>
        <rFont val="Arial"/>
        <family val="2"/>
      </rPr>
      <t xml:space="preserve"> Dirección Nacional de Cuentas Nacionales - INDEC</t>
    </r>
  </si>
  <si>
    <t>inversion interna bruta fija</t>
  </si>
  <si>
    <t>diferenciación</t>
  </si>
  <si>
    <t>Técnica Census X11</t>
  </si>
  <si>
    <t>media móvil</t>
  </si>
  <si>
    <t>promedio media móvil</t>
  </si>
  <si>
    <t>indices</t>
  </si>
  <si>
    <t>promedio=s</t>
  </si>
  <si>
    <t>I 13</t>
  </si>
  <si>
    <t>II 13</t>
  </si>
  <si>
    <t>pronóstico</t>
  </si>
  <si>
    <t>ACTIVIDADES</t>
  </si>
  <si>
    <t>1. Ingresar a MECON y buscar la serie trimestral de inversión interna bruta fija a precios del comprador</t>
  </si>
  <si>
    <t>2. Construir la tabla de datos para la variable inversión</t>
  </si>
  <si>
    <t>4. Analizar su comportamiento</t>
  </si>
  <si>
    <t>Gráfico y componentes de la serie</t>
  </si>
  <si>
    <t>3. Graficar la serie de datos observados inversión e identificar componentes</t>
  </si>
  <si>
    <t>a precios de comprador en millones de pesos a precios de 1993</t>
  </si>
  <si>
    <t>5. Aislar la tendencia por cálculo diferencial, MCO y medias móviles</t>
  </si>
  <si>
    <t>a precios de comprador en</t>
  </si>
  <si>
    <t>periodo</t>
  </si>
  <si>
    <t xml:space="preserve"> millones de pesos a precios </t>
  </si>
  <si>
    <t>de 1993</t>
  </si>
  <si>
    <t>Resumen</t>
  </si>
  <si>
    <t>Estadísticas de la regresión</t>
  </si>
  <si>
    <t>Coeficiente de correlación múltiple</t>
  </si>
  <si>
    <t>Coeficiente de determinación R^2</t>
  </si>
  <si>
    <t>R^2  ajustado</t>
  </si>
  <si>
    <t>Error típico</t>
  </si>
  <si>
    <t>Observaciones</t>
  </si>
  <si>
    <t>ANÁLISIS DE VARIANZA</t>
  </si>
  <si>
    <t>Regresión</t>
  </si>
  <si>
    <t>Residuos</t>
  </si>
  <si>
    <t>Intercepción</t>
  </si>
  <si>
    <t>Grados de libertad</t>
  </si>
  <si>
    <t>Suma de cuadrados</t>
  </si>
  <si>
    <t>Promedio de los cuadrados</t>
  </si>
  <si>
    <t>F</t>
  </si>
  <si>
    <t>Valor crítico de F</t>
  </si>
  <si>
    <t>Coeficientes</t>
  </si>
  <si>
    <t>Estadístico t</t>
  </si>
  <si>
    <t>Probabilidad</t>
  </si>
  <si>
    <t>Inferior 95%</t>
  </si>
  <si>
    <t>Superior 95%</t>
  </si>
  <si>
    <t>Inferior 95,0%</t>
  </si>
  <si>
    <t>Superior 95,0%</t>
  </si>
  <si>
    <t>Variable X 1</t>
  </si>
  <si>
    <t>Tabla de datos para la variable inversión</t>
  </si>
  <si>
    <t>1.Construir la serie Tiempo (entre celdas C138 y C217)</t>
  </si>
  <si>
    <r>
      <t xml:space="preserve">2.Utilizar la secuencia  </t>
    </r>
    <r>
      <rPr>
        <b/>
        <sz val="8"/>
        <color indexed="8"/>
        <rFont val="Arial"/>
        <family val="2"/>
      </rPr>
      <t>Datos-Análisis de datos-Regresión</t>
    </r>
  </si>
  <si>
    <t>3.Completar el cuadro de diálogo como muestra la figura</t>
  </si>
  <si>
    <t>4.El resultado aparece bajo el título Resumen en otra hoja (aquí lo ven a la derecha de la figura)</t>
  </si>
  <si>
    <t>Estimación de la tendencia de Inversión (IT)</t>
  </si>
  <si>
    <t>IT=9821,9088+404,76429*X</t>
  </si>
  <si>
    <t>tiempo (X)</t>
  </si>
  <si>
    <t>MCO</t>
  </si>
  <si>
    <t>Con este modelo estimado se calcula la serie de tendencia para la inversión (celdas E138 E217)</t>
  </si>
  <si>
    <t>Para hacer regresión por MCO en Excel:</t>
  </si>
  <si>
    <t>La diferenciación elimina la tendencia</t>
  </si>
  <si>
    <t>La estimación por MCO valoriza la tendencia</t>
  </si>
  <si>
    <t>El pocedimiento de media móvil suviza los movimientos de la serie</t>
  </si>
  <si>
    <t>métodos para aislar tendencia</t>
  </si>
  <si>
    <t>Descomposición Modelo aditivo</t>
  </si>
  <si>
    <t>Inversión=T+E+C+Ir</t>
  </si>
  <si>
    <t>El procedimiento de media móvil genera un componente irregular más estable</t>
  </si>
  <si>
    <t>Descomposición Modelo multiplicativo</t>
  </si>
  <si>
    <t>Inversión=TECIr</t>
  </si>
  <si>
    <t>E*C*Ir=Inv/T(MCO)</t>
  </si>
  <si>
    <t>E*C*Ir=Inv/T(MM)</t>
  </si>
  <si>
    <t>E+C+Ir=Inv-T(MCO)</t>
  </si>
  <si>
    <t>E+C+Ir=Inv-T(MM)</t>
  </si>
  <si>
    <t>Gráfica del componente irregular del modelo aditivo</t>
  </si>
  <si>
    <t>Gráfica del componente irregular del modelo multiplicativo</t>
  </si>
  <si>
    <t>Tendencia (T): movimiento a largo plazo, creciente o decreciente</t>
  </si>
  <si>
    <t>Ciclo (C): Oscilaciones a medio plazo, periodo superiores al año</t>
  </si>
  <si>
    <t>Estacionalidad (E): Oscilaciones a corto plazo, periodos inferiores al año</t>
  </si>
  <si>
    <t>Modelo aditivo: Y=T+E+C+Ir</t>
  </si>
  <si>
    <t>Modelo Multiplicativo Y=T*E*C*Ir</t>
  </si>
  <si>
    <t>Ir es el componente irregular de la serie</t>
  </si>
  <si>
    <t>6.Aislar la estacionalidad por el método Census X11</t>
  </si>
  <si>
    <r>
      <t>2.</t>
    </r>
    <r>
      <rPr>
        <b/>
        <sz val="8"/>
        <color indexed="8"/>
        <rFont val="Arial"/>
        <family val="2"/>
      </rPr>
      <t>Promedio</t>
    </r>
    <r>
      <rPr>
        <sz val="8"/>
        <color indexed="8"/>
        <rFont val="Arial"/>
        <family val="2"/>
      </rPr>
      <t xml:space="preserve"> de media móvil</t>
    </r>
  </si>
  <si>
    <r>
      <t>1.</t>
    </r>
    <r>
      <rPr>
        <b/>
        <sz val="8"/>
        <color indexed="8"/>
        <rFont val="Arial"/>
        <family val="2"/>
      </rPr>
      <t>Media móvil</t>
    </r>
  </si>
  <si>
    <r>
      <t xml:space="preserve">3.Cálculo de </t>
    </r>
    <r>
      <rPr>
        <b/>
        <sz val="8"/>
        <color indexed="8"/>
        <rFont val="Arial"/>
        <family val="2"/>
      </rPr>
      <t xml:space="preserve">Indices </t>
    </r>
    <r>
      <rPr>
        <sz val="8"/>
        <color indexed="8"/>
        <rFont val="Arial"/>
        <family val="2"/>
      </rPr>
      <t>(valores originales/promedio de medias móviles)</t>
    </r>
  </si>
  <si>
    <r>
      <t xml:space="preserve">cálculos de </t>
    </r>
    <r>
      <rPr>
        <b/>
        <sz val="8"/>
        <color indexed="8"/>
        <rFont val="Arial"/>
        <family val="2"/>
      </rPr>
      <t>coeficientes de estacionalidad</t>
    </r>
  </si>
  <si>
    <t>5. Desestacionalización de la serie (Inversión/s*100)</t>
  </si>
  <si>
    <t>7.Pronóstico con tendencia</t>
  </si>
  <si>
    <t>8.Pronóstico sin tendencia</t>
  </si>
  <si>
    <t>Aislar tendencia</t>
  </si>
  <si>
    <t>Aislar estacionalidad: Técnica Census X11</t>
  </si>
  <si>
    <t>inversion interna bruta fija en equipo durable</t>
  </si>
  <si>
    <r>
      <t xml:space="preserve">4.Cálculo de </t>
    </r>
    <r>
      <rPr>
        <b/>
        <sz val="8"/>
        <color indexed="8"/>
        <rFont val="Arial"/>
        <family val="2"/>
      </rPr>
      <t>coeficiente de estacionalidad (s) ver c406</t>
    </r>
  </si>
  <si>
    <t>coeficiente de estcionalidad (s)</t>
  </si>
  <si>
    <t>a precios de comprador en millones de pesos a precios de 1993 (Y)</t>
  </si>
  <si>
    <t>valores desestacionalizados (Y/s*100)</t>
  </si>
  <si>
    <t>6.Pronóstico: se múltiplica el último dato conocido por el coeficiente de estacionalidad</t>
  </si>
  <si>
    <t>relativas cíclicasirregulares [Y-T-E=C+I] Modelo aditivo (B-G)</t>
  </si>
  <si>
    <t>relativas cíclicasirregulares [Y/(T*E)=C*I] Modelo multiplicativo (B/G)</t>
  </si>
  <si>
    <t xml:space="preserve"> [Y-T-E=C+I] Modelo aditivo</t>
  </si>
  <si>
    <t xml:space="preserve"> [Y/(T*E)=C*I] Modelo multiplicativo</t>
  </si>
  <si>
    <t>se organizan los índices (columna E) según año trimestre</t>
  </si>
  <si>
    <t>estos promedios son el coeficiente de estacionalidad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</si>
</sst>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9"/>
      <name val="Arial"/>
      <family val="2"/>
    </font>
    <font>
      <u/>
      <sz val="10"/>
      <color indexed="12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2" fillId="2" borderId="0" xfId="1" applyFont="1" applyFill="1" applyBorder="1"/>
    <xf numFmtId="0" fontId="4" fillId="2" borderId="0" xfId="2" applyFont="1" applyFill="1" applyBorder="1" applyAlignment="1" applyProtection="1"/>
    <xf numFmtId="0" fontId="5" fillId="2" borderId="0" xfId="1" applyFont="1" applyFill="1" applyBorder="1" applyAlignment="1">
      <alignment horizontal="center"/>
    </xf>
    <xf numFmtId="0" fontId="4" fillId="2" borderId="0" xfId="2" applyFont="1" applyFill="1" applyBorder="1" applyAlignment="1" applyProtection="1">
      <alignment horizontal="center"/>
    </xf>
    <xf numFmtId="0" fontId="2" fillId="2" borderId="0" xfId="1" applyFont="1" applyFill="1" applyBorder="1" applyAlignment="1">
      <alignment horizontal="center"/>
    </xf>
    <xf numFmtId="0" fontId="6" fillId="0" borderId="0" xfId="1" applyFont="1" applyFill="1" applyBorder="1"/>
    <xf numFmtId="0" fontId="7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8" fillId="0" borderId="0" xfId="1" applyFont="1" applyFill="1" applyBorder="1"/>
    <xf numFmtId="0" fontId="10" fillId="0" borderId="0" xfId="1" applyFont="1" applyFill="1" applyBorder="1"/>
    <xf numFmtId="0" fontId="11" fillId="3" borderId="1" xfId="1" applyFont="1" applyFill="1" applyBorder="1" applyAlignment="1">
      <alignment horizontal="centerContinuous"/>
    </xf>
    <xf numFmtId="0" fontId="11" fillId="3" borderId="2" xfId="1" applyFont="1" applyFill="1" applyBorder="1" applyAlignment="1">
      <alignment horizontal="centerContinuous"/>
    </xf>
    <xf numFmtId="0" fontId="11" fillId="3" borderId="3" xfId="1" applyFont="1" applyFill="1" applyBorder="1" applyAlignment="1">
      <alignment horizontal="centerContinuous"/>
    </xf>
    <xf numFmtId="0" fontId="11" fillId="3" borderId="4" xfId="1" applyFont="1" applyFill="1" applyBorder="1" applyAlignment="1">
      <alignment horizontal="centerContinuous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0" borderId="0" xfId="1" applyFont="1" applyFill="1" applyBorder="1"/>
    <xf numFmtId="0" fontId="10" fillId="3" borderId="0" xfId="1" applyFont="1" applyFill="1" applyBorder="1"/>
    <xf numFmtId="3" fontId="11" fillId="3" borderId="6" xfId="1" applyNumberFormat="1" applyFont="1" applyFill="1" applyBorder="1" applyAlignment="1">
      <alignment horizontal="center" vertical="top" wrapText="1"/>
    </xf>
    <xf numFmtId="0" fontId="11" fillId="3" borderId="7" xfId="1" applyFont="1" applyFill="1" applyBorder="1" applyAlignment="1">
      <alignment horizontal="center" vertical="top" wrapText="1"/>
    </xf>
    <xf numFmtId="0" fontId="11" fillId="3" borderId="6" xfId="1" applyFont="1" applyFill="1" applyBorder="1" applyAlignment="1">
      <alignment horizontal="center" vertical="top" wrapText="1"/>
    </xf>
    <xf numFmtId="0" fontId="11" fillId="3" borderId="8" xfId="1" applyFont="1" applyFill="1" applyBorder="1" applyAlignment="1">
      <alignment horizontal="centerContinuous"/>
    </xf>
    <xf numFmtId="0" fontId="11" fillId="3" borderId="9" xfId="1" applyFont="1" applyFill="1" applyBorder="1" applyAlignment="1">
      <alignment horizontal="centerContinuous"/>
    </xf>
    <xf numFmtId="0" fontId="11" fillId="3" borderId="0" xfId="1" applyFont="1" applyFill="1" applyBorder="1" applyAlignment="1">
      <alignment horizontal="centerContinuous"/>
    </xf>
    <xf numFmtId="0" fontId="11" fillId="3" borderId="10" xfId="1" applyFont="1" applyFill="1" applyBorder="1" applyAlignment="1">
      <alignment horizontal="centerContinuous"/>
    </xf>
    <xf numFmtId="0" fontId="11" fillId="3" borderId="10" xfId="1" applyFont="1" applyFill="1" applyBorder="1" applyAlignment="1">
      <alignment horizontal="center"/>
    </xf>
    <xf numFmtId="0" fontId="11" fillId="3" borderId="11" xfId="1" applyFont="1" applyFill="1" applyBorder="1" applyAlignment="1">
      <alignment horizontal="center"/>
    </xf>
    <xf numFmtId="0" fontId="11" fillId="3" borderId="12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0" fillId="3" borderId="7" xfId="1" applyFont="1" applyFill="1" applyBorder="1"/>
    <xf numFmtId="0" fontId="11" fillId="3" borderId="14" xfId="1" applyFont="1" applyFill="1" applyBorder="1" applyAlignment="1">
      <alignment horizontal="centerContinuous"/>
    </xf>
    <xf numFmtId="0" fontId="11" fillId="3" borderId="14" xfId="1" applyFont="1" applyFill="1" applyBorder="1" applyAlignment="1">
      <alignment horizontal="center"/>
    </xf>
    <xf numFmtId="0" fontId="11" fillId="3" borderId="9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Continuous"/>
    </xf>
    <xf numFmtId="3" fontId="11" fillId="3" borderId="15" xfId="1" applyNumberFormat="1" applyFont="1" applyFill="1" applyBorder="1" applyAlignment="1">
      <alignment horizontal="center" vertical="top" wrapText="1"/>
    </xf>
    <xf numFmtId="0" fontId="11" fillId="3" borderId="12" xfId="1" applyFont="1" applyFill="1" applyBorder="1" applyAlignment="1">
      <alignment horizontal="center" vertical="top" wrapText="1"/>
    </xf>
    <xf numFmtId="0" fontId="11" fillId="3" borderId="0" xfId="1" applyFont="1" applyFill="1" applyBorder="1" applyAlignment="1">
      <alignment horizontal="center"/>
    </xf>
    <xf numFmtId="0" fontId="11" fillId="3" borderId="16" xfId="1" applyFont="1" applyFill="1" applyBorder="1"/>
    <xf numFmtId="3" fontId="11" fillId="3" borderId="7" xfId="1" applyNumberFormat="1" applyFont="1" applyFill="1" applyBorder="1" applyAlignment="1">
      <alignment horizontal="center" vertical="top" wrapText="1"/>
    </xf>
    <xf numFmtId="0" fontId="11" fillId="3" borderId="15" xfId="1" applyFont="1" applyFill="1" applyBorder="1" applyAlignment="1">
      <alignment horizontal="center" vertical="top" wrapText="1"/>
    </xf>
    <xf numFmtId="0" fontId="6" fillId="4" borderId="0" xfId="1" applyFont="1" applyFill="1" applyBorder="1"/>
    <xf numFmtId="3" fontId="6" fillId="4" borderId="0" xfId="1" applyNumberFormat="1" applyFont="1" applyFill="1" applyBorder="1" applyAlignment="1">
      <alignment horizontal="center" vertical="top" wrapText="1"/>
    </xf>
    <xf numFmtId="0" fontId="6" fillId="4" borderId="0" xfId="1" applyFont="1" applyFill="1" applyBorder="1" applyAlignment="1">
      <alignment horizontal="center" vertical="top" wrapText="1"/>
    </xf>
    <xf numFmtId="1" fontId="12" fillId="5" borderId="0" xfId="1" applyNumberFormat="1" applyFont="1" applyFill="1" applyBorder="1"/>
    <xf numFmtId="3" fontId="13" fillId="5" borderId="0" xfId="1" applyNumberFormat="1" applyFont="1" applyFill="1" applyBorder="1"/>
    <xf numFmtId="3" fontId="13" fillId="5" borderId="0" xfId="1" applyNumberFormat="1" applyFont="1" applyFill="1" applyBorder="1" applyAlignment="1">
      <alignment horizontal="center"/>
    </xf>
    <xf numFmtId="3" fontId="11" fillId="0" borderId="0" xfId="1" applyNumberFormat="1" applyFont="1" applyFill="1" applyBorder="1"/>
    <xf numFmtId="1" fontId="11" fillId="0" borderId="0" xfId="1" applyNumberFormat="1" applyFont="1" applyFill="1" applyBorder="1"/>
    <xf numFmtId="3" fontId="6" fillId="0" borderId="0" xfId="1" applyNumberFormat="1" applyFont="1" applyFill="1" applyBorder="1"/>
    <xf numFmtId="3" fontId="6" fillId="0" borderId="0" xfId="1" applyNumberFormat="1" applyFont="1" applyFill="1" applyBorder="1" applyAlignment="1">
      <alignment horizontal="center"/>
    </xf>
    <xf numFmtId="3" fontId="6" fillId="5" borderId="0" xfId="1" applyNumberFormat="1" applyFont="1" applyFill="1" applyBorder="1"/>
    <xf numFmtId="3" fontId="6" fillId="5" borderId="0" xfId="1" applyNumberFormat="1" applyFont="1" applyFill="1" applyBorder="1" applyAlignment="1">
      <alignment horizontal="center"/>
    </xf>
    <xf numFmtId="0" fontId="13" fillId="0" borderId="0" xfId="1" applyFont="1" applyBorder="1" applyAlignment="1" applyProtection="1">
      <alignment vertical="top"/>
      <protection locked="0"/>
    </xf>
    <xf numFmtId="3" fontId="13" fillId="5" borderId="0" xfId="1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1" fontId="12" fillId="5" borderId="0" xfId="1" applyNumberFormat="1" applyFont="1" applyFill="1" applyBorder="1" applyAlignment="1"/>
    <xf numFmtId="3" fontId="13" fillId="5" borderId="0" xfId="1" applyNumberFormat="1" applyFont="1" applyFill="1" applyBorder="1" applyAlignment="1"/>
    <xf numFmtId="3" fontId="11" fillId="0" borderId="0" xfId="1" applyNumberFormat="1" applyFont="1" applyFill="1" applyBorder="1" applyAlignment="1"/>
    <xf numFmtId="0" fontId="6" fillId="0" borderId="0" xfId="1" applyFont="1" applyFill="1" applyBorder="1" applyAlignment="1"/>
    <xf numFmtId="1" fontId="11" fillId="0" borderId="0" xfId="1" applyNumberFormat="1" applyFont="1" applyFill="1" applyBorder="1" applyAlignment="1"/>
    <xf numFmtId="3" fontId="6" fillId="0" borderId="0" xfId="1" applyNumberFormat="1" applyFont="1" applyFill="1" applyBorder="1" applyAlignment="1"/>
    <xf numFmtId="0" fontId="6" fillId="6" borderId="0" xfId="1" applyFont="1" applyFill="1" applyBorder="1"/>
    <xf numFmtId="0" fontId="14" fillId="0" borderId="0" xfId="1" applyFont="1" applyFill="1" applyBorder="1"/>
    <xf numFmtId="0" fontId="15" fillId="0" borderId="0" xfId="1" applyFont="1" applyFill="1" applyBorder="1"/>
    <xf numFmtId="0" fontId="13" fillId="0" borderId="0" xfId="1" applyFont="1" applyFill="1" applyBorder="1"/>
    <xf numFmtId="0" fontId="12" fillId="3" borderId="0" xfId="1" applyFont="1" applyFill="1" applyBorder="1" applyAlignment="1">
      <alignment horizontal="left"/>
    </xf>
    <xf numFmtId="1" fontId="6" fillId="0" borderId="0" xfId="1" applyNumberFormat="1" applyFont="1" applyFill="1" applyBorder="1"/>
    <xf numFmtId="2" fontId="6" fillId="0" borderId="0" xfId="1" applyNumberFormat="1" applyFont="1" applyFill="1" applyBorder="1"/>
    <xf numFmtId="4" fontId="6" fillId="0" borderId="0" xfId="1" applyNumberFormat="1" applyFont="1" applyFill="1" applyBorder="1"/>
    <xf numFmtId="0" fontId="6" fillId="7" borderId="0" xfId="1" applyFont="1" applyFill="1" applyBorder="1"/>
    <xf numFmtId="1" fontId="6" fillId="7" borderId="0" xfId="1" applyNumberFormat="1" applyFont="1" applyFill="1" applyBorder="1"/>
    <xf numFmtId="0" fontId="12" fillId="0" borderId="0" xfId="1" applyFont="1" applyFill="1" applyBorder="1" applyAlignment="1">
      <alignment horizontal="center"/>
    </xf>
    <xf numFmtId="0" fontId="17" fillId="0" borderId="0" xfId="1" applyFont="1" applyFill="1" applyBorder="1"/>
    <xf numFmtId="0" fontId="12" fillId="0" borderId="0" xfId="1" applyFont="1" applyFill="1" applyBorder="1" applyAlignment="1">
      <alignment horizontal="left"/>
    </xf>
    <xf numFmtId="0" fontId="6" fillId="8" borderId="0" xfId="1" applyFont="1" applyFill="1" applyBorder="1"/>
    <xf numFmtId="0" fontId="11" fillId="8" borderId="0" xfId="1" applyFont="1" applyFill="1" applyBorder="1"/>
    <xf numFmtId="0" fontId="11" fillId="10" borderId="17" xfId="1" applyFont="1" applyFill="1" applyBorder="1"/>
    <xf numFmtId="0" fontId="11" fillId="9" borderId="18" xfId="1" applyFont="1" applyFill="1" applyBorder="1"/>
    <xf numFmtId="0" fontId="11" fillId="9" borderId="10" xfId="1" applyFont="1" applyFill="1" applyBorder="1"/>
    <xf numFmtId="0" fontId="11" fillId="9" borderId="11" xfId="1" applyFont="1" applyFill="1" applyBorder="1"/>
    <xf numFmtId="0" fontId="12" fillId="11" borderId="18" xfId="1" applyFont="1" applyFill="1" applyBorder="1" applyAlignment="1">
      <alignment horizontal="left"/>
    </xf>
    <xf numFmtId="0" fontId="13" fillId="11" borderId="12" xfId="1" applyFont="1" applyFill="1" applyBorder="1"/>
    <xf numFmtId="0" fontId="12" fillId="11" borderId="8" xfId="1" applyFont="1" applyFill="1" applyBorder="1"/>
    <xf numFmtId="0" fontId="13" fillId="11" borderId="9" xfId="1" applyFont="1" applyFill="1" applyBorder="1"/>
    <xf numFmtId="0" fontId="13" fillId="11" borderId="6" xfId="1" applyFont="1" applyFill="1" applyBorder="1"/>
    <xf numFmtId="0" fontId="10" fillId="11" borderId="19" xfId="1" applyFont="1" applyFill="1" applyBorder="1"/>
    <xf numFmtId="0" fontId="13" fillId="11" borderId="20" xfId="1" applyFont="1" applyFill="1" applyBorder="1"/>
    <xf numFmtId="0" fontId="11" fillId="11" borderId="21" xfId="1" applyFont="1" applyFill="1" applyBorder="1" applyAlignment="1">
      <alignment horizontal="left"/>
    </xf>
    <xf numFmtId="0" fontId="12" fillId="11" borderId="19" xfId="1" applyFont="1" applyFill="1" applyBorder="1"/>
    <xf numFmtId="0" fontId="13" fillId="0" borderId="12" xfId="1" applyFont="1" applyFill="1" applyBorder="1"/>
    <xf numFmtId="1" fontId="11" fillId="0" borderId="19" xfId="1" applyNumberFormat="1" applyFont="1" applyFill="1" applyBorder="1"/>
    <xf numFmtId="0" fontId="6" fillId="0" borderId="6" xfId="1" applyFont="1" applyFill="1" applyBorder="1"/>
    <xf numFmtId="1" fontId="11" fillId="0" borderId="8" xfId="1" applyNumberFormat="1" applyFont="1" applyFill="1" applyBorder="1"/>
    <xf numFmtId="3" fontId="6" fillId="0" borderId="14" xfId="1" applyNumberFormat="1" applyFont="1" applyFill="1" applyBorder="1"/>
    <xf numFmtId="0" fontId="6" fillId="0" borderId="9" xfId="1" applyFont="1" applyFill="1" applyBorder="1"/>
    <xf numFmtId="1" fontId="12" fillId="0" borderId="21" xfId="1" applyNumberFormat="1" applyFont="1" applyFill="1" applyBorder="1"/>
    <xf numFmtId="3" fontId="13" fillId="0" borderId="20" xfId="1" applyNumberFormat="1" applyFont="1" applyFill="1" applyBorder="1"/>
    <xf numFmtId="1" fontId="12" fillId="0" borderId="19" xfId="1" applyNumberFormat="1" applyFont="1" applyFill="1" applyBorder="1"/>
    <xf numFmtId="3" fontId="13" fillId="0" borderId="0" xfId="1" applyNumberFormat="1" applyFont="1" applyFill="1" applyBorder="1"/>
    <xf numFmtId="0" fontId="11" fillId="11" borderId="8" xfId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22" xfId="0" applyFill="1" applyBorder="1" applyAlignment="1"/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Continuous"/>
    </xf>
    <xf numFmtId="0" fontId="16" fillId="0" borderId="0" xfId="0" applyFont="1"/>
    <xf numFmtId="0" fontId="0" fillId="12" borderId="0" xfId="0" applyFill="1"/>
    <xf numFmtId="0" fontId="16" fillId="12" borderId="0" xfId="0" applyFont="1" applyFill="1"/>
    <xf numFmtId="0" fontId="6" fillId="12" borderId="0" xfId="1" applyFont="1" applyFill="1" applyBorder="1"/>
    <xf numFmtId="1" fontId="6" fillId="12" borderId="0" xfId="1" applyNumberFormat="1" applyFont="1" applyFill="1" applyBorder="1"/>
    <xf numFmtId="0" fontId="10" fillId="12" borderId="0" xfId="1" applyFont="1" applyFill="1" applyBorder="1"/>
    <xf numFmtId="0" fontId="11" fillId="0" borderId="0" xfId="1" applyFont="1" applyFill="1" applyBorder="1" applyAlignment="1">
      <alignment horizontal="center" wrapText="1"/>
    </xf>
    <xf numFmtId="0" fontId="11" fillId="3" borderId="7" xfId="1" applyFont="1" applyFill="1" applyBorder="1" applyAlignment="1">
      <alignment horizontal="centerContinuous" wrapText="1"/>
    </xf>
    <xf numFmtId="0" fontId="11" fillId="0" borderId="0" xfId="1" applyFont="1" applyFill="1" applyBorder="1" applyAlignment="1">
      <alignment wrapText="1"/>
    </xf>
    <xf numFmtId="0" fontId="11" fillId="3" borderId="5" xfId="1" applyFont="1" applyFill="1" applyBorder="1" applyAlignment="1">
      <alignment horizontal="center" vertical="top" wrapText="1"/>
    </xf>
    <xf numFmtId="0" fontId="11" fillId="3" borderId="13" xfId="1" applyFont="1" applyFill="1" applyBorder="1" applyAlignment="1">
      <alignment horizontal="center" vertical="top" wrapText="1"/>
    </xf>
    <xf numFmtId="0" fontId="6" fillId="11" borderId="0" xfId="1" applyFont="1" applyFill="1" applyBorder="1"/>
  </cellXfs>
  <cellStyles count="3">
    <cellStyle name="ANCLAS,REZONES Y SUS PARTES,DE FUNDICION,DE HIERRO O DE ACERO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Hoja2!$A$138:$A$217</c:f>
              <c:strCache>
                <c:ptCount val="80"/>
                <c:pt idx="0">
                  <c:v>I 93</c:v>
                </c:pt>
                <c:pt idx="1">
                  <c:v>II 93</c:v>
                </c:pt>
                <c:pt idx="2">
                  <c:v>III 93</c:v>
                </c:pt>
                <c:pt idx="3">
                  <c:v>IV 93</c:v>
                </c:pt>
                <c:pt idx="4">
                  <c:v>I 94</c:v>
                </c:pt>
                <c:pt idx="5">
                  <c:v>II 94</c:v>
                </c:pt>
                <c:pt idx="6">
                  <c:v>III 94</c:v>
                </c:pt>
                <c:pt idx="7">
                  <c:v>IV 94</c:v>
                </c:pt>
                <c:pt idx="8">
                  <c:v>I 95</c:v>
                </c:pt>
                <c:pt idx="9">
                  <c:v>II 95</c:v>
                </c:pt>
                <c:pt idx="10">
                  <c:v>III 95</c:v>
                </c:pt>
                <c:pt idx="11">
                  <c:v>IV 95</c:v>
                </c:pt>
                <c:pt idx="12">
                  <c:v>I 96</c:v>
                </c:pt>
                <c:pt idx="13">
                  <c:v>II 96</c:v>
                </c:pt>
                <c:pt idx="14">
                  <c:v>III 96</c:v>
                </c:pt>
                <c:pt idx="15">
                  <c:v>IV 96</c:v>
                </c:pt>
                <c:pt idx="16">
                  <c:v>I 97</c:v>
                </c:pt>
                <c:pt idx="17">
                  <c:v>II 97</c:v>
                </c:pt>
                <c:pt idx="18">
                  <c:v>III 97</c:v>
                </c:pt>
                <c:pt idx="19">
                  <c:v>IV 97</c:v>
                </c:pt>
                <c:pt idx="20">
                  <c:v>I 98</c:v>
                </c:pt>
                <c:pt idx="21">
                  <c:v>II 98</c:v>
                </c:pt>
                <c:pt idx="22">
                  <c:v>III 98</c:v>
                </c:pt>
                <c:pt idx="23">
                  <c:v>IV 98</c:v>
                </c:pt>
                <c:pt idx="24">
                  <c:v>I 99</c:v>
                </c:pt>
                <c:pt idx="25">
                  <c:v>II 99</c:v>
                </c:pt>
                <c:pt idx="26">
                  <c:v>III 99</c:v>
                </c:pt>
                <c:pt idx="27">
                  <c:v>IV 99</c:v>
                </c:pt>
                <c:pt idx="28">
                  <c:v>I 00</c:v>
                </c:pt>
                <c:pt idx="29">
                  <c:v>II 00</c:v>
                </c:pt>
                <c:pt idx="30">
                  <c:v>III 00</c:v>
                </c:pt>
                <c:pt idx="31">
                  <c:v>IV 00</c:v>
                </c:pt>
                <c:pt idx="32">
                  <c:v>I 01</c:v>
                </c:pt>
                <c:pt idx="33">
                  <c:v>II 01</c:v>
                </c:pt>
                <c:pt idx="34">
                  <c:v>III 01</c:v>
                </c:pt>
                <c:pt idx="35">
                  <c:v>IV 01</c:v>
                </c:pt>
                <c:pt idx="36">
                  <c:v>I 02</c:v>
                </c:pt>
                <c:pt idx="37">
                  <c:v>II 02</c:v>
                </c:pt>
                <c:pt idx="38">
                  <c:v>III 02</c:v>
                </c:pt>
                <c:pt idx="39">
                  <c:v>IV 02</c:v>
                </c:pt>
                <c:pt idx="40">
                  <c:v>I 03</c:v>
                </c:pt>
                <c:pt idx="41">
                  <c:v>II 03</c:v>
                </c:pt>
                <c:pt idx="42">
                  <c:v>III 03</c:v>
                </c:pt>
                <c:pt idx="43">
                  <c:v>IV 03</c:v>
                </c:pt>
                <c:pt idx="44">
                  <c:v>I 04</c:v>
                </c:pt>
                <c:pt idx="45">
                  <c:v>II 04</c:v>
                </c:pt>
                <c:pt idx="46">
                  <c:v>III 04</c:v>
                </c:pt>
                <c:pt idx="47">
                  <c:v>IV 04</c:v>
                </c:pt>
                <c:pt idx="48">
                  <c:v>I 05</c:v>
                </c:pt>
                <c:pt idx="49">
                  <c:v>II 05</c:v>
                </c:pt>
                <c:pt idx="50">
                  <c:v>III 05</c:v>
                </c:pt>
                <c:pt idx="51">
                  <c:v>IV 05</c:v>
                </c:pt>
                <c:pt idx="52">
                  <c:v>I 06</c:v>
                </c:pt>
                <c:pt idx="53">
                  <c:v>II 06</c:v>
                </c:pt>
                <c:pt idx="54">
                  <c:v>III 06</c:v>
                </c:pt>
                <c:pt idx="55">
                  <c:v>IV 06</c:v>
                </c:pt>
                <c:pt idx="56">
                  <c:v>I 07</c:v>
                </c:pt>
                <c:pt idx="57">
                  <c:v>II 07</c:v>
                </c:pt>
                <c:pt idx="58">
                  <c:v>III 07</c:v>
                </c:pt>
                <c:pt idx="59">
                  <c:v>IV 07</c:v>
                </c:pt>
                <c:pt idx="60">
                  <c:v>I 08</c:v>
                </c:pt>
                <c:pt idx="61">
                  <c:v>II 08</c:v>
                </c:pt>
                <c:pt idx="62">
                  <c:v>III 08</c:v>
                </c:pt>
                <c:pt idx="63">
                  <c:v>IV 08</c:v>
                </c:pt>
                <c:pt idx="64">
                  <c:v>I 09</c:v>
                </c:pt>
                <c:pt idx="65">
                  <c:v>II 09</c:v>
                </c:pt>
                <c:pt idx="66">
                  <c:v>III 09</c:v>
                </c:pt>
                <c:pt idx="67">
                  <c:v>IV 09</c:v>
                </c:pt>
                <c:pt idx="68">
                  <c:v>I 10</c:v>
                </c:pt>
                <c:pt idx="69">
                  <c:v>II 10</c:v>
                </c:pt>
                <c:pt idx="70">
                  <c:v>III 10</c:v>
                </c:pt>
                <c:pt idx="71">
                  <c:v>IV 10</c:v>
                </c:pt>
                <c:pt idx="72">
                  <c:v>I 11</c:v>
                </c:pt>
                <c:pt idx="73">
                  <c:v>II 11</c:v>
                </c:pt>
                <c:pt idx="74">
                  <c:v>III 11</c:v>
                </c:pt>
                <c:pt idx="75">
                  <c:v>IV 11</c:v>
                </c:pt>
                <c:pt idx="76">
                  <c:v>I 12</c:v>
                </c:pt>
                <c:pt idx="77">
                  <c:v>II 12</c:v>
                </c:pt>
                <c:pt idx="78">
                  <c:v>III 12</c:v>
                </c:pt>
                <c:pt idx="79">
                  <c:v>IV 12</c:v>
                </c:pt>
              </c:strCache>
            </c:strRef>
          </c:cat>
          <c:val>
            <c:numRef>
              <c:f>Hoja2!$B$138:$B$217</c:f>
              <c:numCache>
                <c:formatCode>#,##0</c:formatCode>
                <c:ptCount val="80"/>
                <c:pt idx="0">
                  <c:v>13179.734052746215</c:v>
                </c:pt>
                <c:pt idx="1">
                  <c:v>16698.583670270491</c:v>
                </c:pt>
                <c:pt idx="2">
                  <c:v>18923.348810463704</c:v>
                </c:pt>
                <c:pt idx="3">
                  <c:v>20330.184385524451</c:v>
                </c:pt>
                <c:pt idx="4">
                  <c:v>18355.345275991425</c:v>
                </c:pt>
                <c:pt idx="5">
                  <c:v>20542.318128111943</c:v>
                </c:pt>
                <c:pt idx="6">
                  <c:v>21886.064599647216</c:v>
                </c:pt>
                <c:pt idx="7">
                  <c:v>22023.695007200877</c:v>
                </c:pt>
                <c:pt idx="8">
                  <c:v>17977.600566499277</c:v>
                </c:pt>
                <c:pt idx="9">
                  <c:v>16237.565925941966</c:v>
                </c:pt>
                <c:pt idx="10">
                  <c:v>16670.352658254917</c:v>
                </c:pt>
                <c:pt idx="11">
                  <c:v>17183.868719161081</c:v>
                </c:pt>
                <c:pt idx="12">
                  <c:v>15485.810153465973</c:v>
                </c:pt>
                <c:pt idx="13">
                  <c:v>19426.083742973875</c:v>
                </c:pt>
                <c:pt idx="14">
                  <c:v>20733.451111436902</c:v>
                </c:pt>
                <c:pt idx="15">
                  <c:v>21400.175575407928</c:v>
                </c:pt>
                <c:pt idx="16">
                  <c:v>19329.828385521087</c:v>
                </c:pt>
                <c:pt idx="17">
                  <c:v>23673.208948365675</c:v>
                </c:pt>
                <c:pt idx="18">
                  <c:v>25473.97631903884</c:v>
                </c:pt>
                <c:pt idx="19">
                  <c:v>26359.722235663477</c:v>
                </c:pt>
                <c:pt idx="20">
                  <c:v>24438.45784063368</c:v>
                </c:pt>
                <c:pt idx="21">
                  <c:v>27324.891674456947</c:v>
                </c:pt>
                <c:pt idx="22">
                  <c:v>26081.892121206933</c:v>
                </c:pt>
                <c:pt idx="23">
                  <c:v>24195.842643192198</c:v>
                </c:pt>
                <c:pt idx="24">
                  <c:v>19046.372314750399</c:v>
                </c:pt>
                <c:pt idx="25">
                  <c:v>21191.180611232616</c:v>
                </c:pt>
                <c:pt idx="26">
                  <c:v>23493.934808578953</c:v>
                </c:pt>
                <c:pt idx="27">
                  <c:v>22956.837060354694</c:v>
                </c:pt>
                <c:pt idx="28">
                  <c:v>17897.803277216281</c:v>
                </c:pt>
                <c:pt idx="29">
                  <c:v>19662.191149355545</c:v>
                </c:pt>
                <c:pt idx="30">
                  <c:v>20794.707387121765</c:v>
                </c:pt>
                <c:pt idx="31">
                  <c:v>20563.192355998202</c:v>
                </c:pt>
                <c:pt idx="32">
                  <c:v>15436.201303120582</c:v>
                </c:pt>
                <c:pt idx="33">
                  <c:v>16880.084071962818</c:v>
                </c:pt>
                <c:pt idx="34">
                  <c:v>14667.154865073866</c:v>
                </c:pt>
                <c:pt idx="35">
                  <c:v>12168.101618179957</c:v>
                </c:pt>
                <c:pt idx="36">
                  <c:v>7061.0774336090344</c:v>
                </c:pt>
                <c:pt idx="37">
                  <c:v>8235.0867729288984</c:v>
                </c:pt>
                <c:pt idx="38">
                  <c:v>8027.981572434297</c:v>
                </c:pt>
                <c:pt idx="39">
                  <c:v>9675.4693186660024</c:v>
                </c:pt>
                <c:pt idx="40">
                  <c:v>8651.0710950102784</c:v>
                </c:pt>
                <c:pt idx="41">
                  <c:v>11240.015807443317</c:v>
                </c:pt>
                <c:pt idx="42">
                  <c:v>12443.727050879645</c:v>
                </c:pt>
                <c:pt idx="43">
                  <c:v>15604.416362832731</c:v>
                </c:pt>
                <c:pt idx="44">
                  <c:v>15419.205694622338</c:v>
                </c:pt>
                <c:pt idx="45">
                  <c:v>17353.586519792007</c:v>
                </c:pt>
                <c:pt idx="46">
                  <c:v>19440.932625915651</c:v>
                </c:pt>
                <c:pt idx="47">
                  <c:v>20755.496314559325</c:v>
                </c:pt>
                <c:pt idx="48">
                  <c:v>17966.502946278237</c:v>
                </c:pt>
                <c:pt idx="49">
                  <c:v>23367.590222103638</c:v>
                </c:pt>
                <c:pt idx="50">
                  <c:v>24176.42709691677</c:v>
                </c:pt>
                <c:pt idx="51">
                  <c:v>26780.508724670341</c:v>
                </c:pt>
                <c:pt idx="52">
                  <c:v>22333.457553317483</c:v>
                </c:pt>
                <c:pt idx="53">
                  <c:v>26076.614382604686</c:v>
                </c:pt>
                <c:pt idx="54">
                  <c:v>29807.986050466185</c:v>
                </c:pt>
                <c:pt idx="55">
                  <c:v>30380.168908144624</c:v>
                </c:pt>
                <c:pt idx="56">
                  <c:v>27312.574240666421</c:v>
                </c:pt>
                <c:pt idx="57">
                  <c:v>31811.560082474498</c:v>
                </c:pt>
                <c:pt idx="58">
                  <c:v>36749.881313193982</c:v>
                </c:pt>
                <c:pt idx="59">
                  <c:v>37279.942838164359</c:v>
                </c:pt>
                <c:pt idx="60">
                  <c:v>36804.016182968146</c:v>
                </c:pt>
                <c:pt idx="61">
                  <c:v>39290.954947764389</c:v>
                </c:pt>
                <c:pt idx="62">
                  <c:v>42709.21285347399</c:v>
                </c:pt>
                <c:pt idx="63">
                  <c:v>35994.825039810865</c:v>
                </c:pt>
                <c:pt idx="64">
                  <c:v>26550.229003404263</c:v>
                </c:pt>
                <c:pt idx="65">
                  <c:v>32000.722477066971</c:v>
                </c:pt>
                <c:pt idx="66">
                  <c:v>33620.648467330975</c:v>
                </c:pt>
                <c:pt idx="67">
                  <c:v>33613.999662560411</c:v>
                </c:pt>
                <c:pt idx="68">
                  <c:v>33325.266338840498</c:v>
                </c:pt>
                <c:pt idx="69">
                  <c:v>43357.515492373204</c:v>
                </c:pt>
                <c:pt idx="70">
                  <c:v>52254.72378041019</c:v>
                </c:pt>
                <c:pt idx="71">
                  <c:v>48582.279365807881</c:v>
                </c:pt>
                <c:pt idx="72">
                  <c:v>44450.230495058568</c:v>
                </c:pt>
                <c:pt idx="73">
                  <c:v>61253.135361326233</c:v>
                </c:pt>
                <c:pt idx="74">
                  <c:v>64359.159320804451</c:v>
                </c:pt>
                <c:pt idx="75">
                  <c:v>53969.536877541745</c:v>
                </c:pt>
                <c:pt idx="76">
                  <c:v>45456.056943555894</c:v>
                </c:pt>
                <c:pt idx="77">
                  <c:v>45017.810876258351</c:v>
                </c:pt>
                <c:pt idx="78">
                  <c:v>62986.397371131054</c:v>
                </c:pt>
                <c:pt idx="79">
                  <c:v>54951.219999076027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8-4D84-9E84-E7D99BF8D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55520"/>
        <c:axId val="165357056"/>
      </c:lineChart>
      <c:catAx>
        <c:axId val="16535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357056"/>
        <c:crosses val="autoZero"/>
        <c:auto val="1"/>
        <c:lblAlgn val="ctr"/>
        <c:lblOffset val="100"/>
        <c:noMultiLvlLbl val="0"/>
      </c:catAx>
      <c:valAx>
        <c:axId val="1653570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535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Inversión</c:v>
          </c:tx>
          <c:marker>
            <c:symbol val="none"/>
          </c:marker>
          <c:cat>
            <c:strRef>
              <c:f>Hoja2!$A$302:$A$381</c:f>
              <c:strCache>
                <c:ptCount val="80"/>
                <c:pt idx="0">
                  <c:v>I 93</c:v>
                </c:pt>
                <c:pt idx="1">
                  <c:v>II 93</c:v>
                </c:pt>
                <c:pt idx="2">
                  <c:v>III 93</c:v>
                </c:pt>
                <c:pt idx="3">
                  <c:v>IV 93</c:v>
                </c:pt>
                <c:pt idx="4">
                  <c:v>I 94</c:v>
                </c:pt>
                <c:pt idx="5">
                  <c:v>II 94</c:v>
                </c:pt>
                <c:pt idx="6">
                  <c:v>III 94</c:v>
                </c:pt>
                <c:pt idx="7">
                  <c:v>IV 94</c:v>
                </c:pt>
                <c:pt idx="8">
                  <c:v>I 95</c:v>
                </c:pt>
                <c:pt idx="9">
                  <c:v>II 95</c:v>
                </c:pt>
                <c:pt idx="10">
                  <c:v>III 95</c:v>
                </c:pt>
                <c:pt idx="11">
                  <c:v>IV 95</c:v>
                </c:pt>
                <c:pt idx="12">
                  <c:v>I 96</c:v>
                </c:pt>
                <c:pt idx="13">
                  <c:v>II 96</c:v>
                </c:pt>
                <c:pt idx="14">
                  <c:v>III 96</c:v>
                </c:pt>
                <c:pt idx="15">
                  <c:v>IV 96</c:v>
                </c:pt>
                <c:pt idx="16">
                  <c:v>I 97</c:v>
                </c:pt>
                <c:pt idx="17">
                  <c:v>II 97</c:v>
                </c:pt>
                <c:pt idx="18">
                  <c:v>III 97</c:v>
                </c:pt>
                <c:pt idx="19">
                  <c:v>IV 97</c:v>
                </c:pt>
                <c:pt idx="20">
                  <c:v>I 98</c:v>
                </c:pt>
                <c:pt idx="21">
                  <c:v>II 98</c:v>
                </c:pt>
                <c:pt idx="22">
                  <c:v>III 98</c:v>
                </c:pt>
                <c:pt idx="23">
                  <c:v>IV 98</c:v>
                </c:pt>
                <c:pt idx="24">
                  <c:v>I 99</c:v>
                </c:pt>
                <c:pt idx="25">
                  <c:v>II 99</c:v>
                </c:pt>
                <c:pt idx="26">
                  <c:v>III 99</c:v>
                </c:pt>
                <c:pt idx="27">
                  <c:v>IV 99</c:v>
                </c:pt>
                <c:pt idx="28">
                  <c:v>I 00</c:v>
                </c:pt>
                <c:pt idx="29">
                  <c:v>II 00</c:v>
                </c:pt>
                <c:pt idx="30">
                  <c:v>III 00</c:v>
                </c:pt>
                <c:pt idx="31">
                  <c:v>IV 00</c:v>
                </c:pt>
                <c:pt idx="32">
                  <c:v>I 01</c:v>
                </c:pt>
                <c:pt idx="33">
                  <c:v>II 01</c:v>
                </c:pt>
                <c:pt idx="34">
                  <c:v>III 01</c:v>
                </c:pt>
                <c:pt idx="35">
                  <c:v>IV 01</c:v>
                </c:pt>
                <c:pt idx="36">
                  <c:v>I 02</c:v>
                </c:pt>
                <c:pt idx="37">
                  <c:v>II 02</c:v>
                </c:pt>
                <c:pt idx="38">
                  <c:v>III 02</c:v>
                </c:pt>
                <c:pt idx="39">
                  <c:v>IV 02</c:v>
                </c:pt>
                <c:pt idx="40">
                  <c:v>I 03</c:v>
                </c:pt>
                <c:pt idx="41">
                  <c:v>II 03</c:v>
                </c:pt>
                <c:pt idx="42">
                  <c:v>III 03</c:v>
                </c:pt>
                <c:pt idx="43">
                  <c:v>IV 03</c:v>
                </c:pt>
                <c:pt idx="44">
                  <c:v>I 04</c:v>
                </c:pt>
                <c:pt idx="45">
                  <c:v>II 04</c:v>
                </c:pt>
                <c:pt idx="46">
                  <c:v>III 04</c:v>
                </c:pt>
                <c:pt idx="47">
                  <c:v>IV 04</c:v>
                </c:pt>
                <c:pt idx="48">
                  <c:v>I 05</c:v>
                </c:pt>
                <c:pt idx="49">
                  <c:v>II 05</c:v>
                </c:pt>
                <c:pt idx="50">
                  <c:v>III 05</c:v>
                </c:pt>
                <c:pt idx="51">
                  <c:v>IV 05</c:v>
                </c:pt>
                <c:pt idx="52">
                  <c:v>I 06</c:v>
                </c:pt>
                <c:pt idx="53">
                  <c:v>II 06</c:v>
                </c:pt>
                <c:pt idx="54">
                  <c:v>III 06</c:v>
                </c:pt>
                <c:pt idx="55">
                  <c:v>IV 06</c:v>
                </c:pt>
                <c:pt idx="56">
                  <c:v>I 07</c:v>
                </c:pt>
                <c:pt idx="57">
                  <c:v>II 07</c:v>
                </c:pt>
                <c:pt idx="58">
                  <c:v>III 07</c:v>
                </c:pt>
                <c:pt idx="59">
                  <c:v>IV 07</c:v>
                </c:pt>
                <c:pt idx="60">
                  <c:v>I 08</c:v>
                </c:pt>
                <c:pt idx="61">
                  <c:v>II 08</c:v>
                </c:pt>
                <c:pt idx="62">
                  <c:v>III 08</c:v>
                </c:pt>
                <c:pt idx="63">
                  <c:v>IV 08</c:v>
                </c:pt>
                <c:pt idx="64">
                  <c:v>I 09</c:v>
                </c:pt>
                <c:pt idx="65">
                  <c:v>II 09</c:v>
                </c:pt>
                <c:pt idx="66">
                  <c:v>III 09</c:v>
                </c:pt>
                <c:pt idx="67">
                  <c:v>IV 09</c:v>
                </c:pt>
                <c:pt idx="68">
                  <c:v>I 10</c:v>
                </c:pt>
                <c:pt idx="69">
                  <c:v>II 10</c:v>
                </c:pt>
                <c:pt idx="70">
                  <c:v>III 10</c:v>
                </c:pt>
                <c:pt idx="71">
                  <c:v>IV 10</c:v>
                </c:pt>
                <c:pt idx="72">
                  <c:v>I 11</c:v>
                </c:pt>
                <c:pt idx="73">
                  <c:v>II 11</c:v>
                </c:pt>
                <c:pt idx="74">
                  <c:v>III 11</c:v>
                </c:pt>
                <c:pt idx="75">
                  <c:v>IV 11</c:v>
                </c:pt>
                <c:pt idx="76">
                  <c:v>I 12</c:v>
                </c:pt>
                <c:pt idx="77">
                  <c:v>II 12</c:v>
                </c:pt>
                <c:pt idx="78">
                  <c:v>III 12</c:v>
                </c:pt>
                <c:pt idx="79">
                  <c:v>IV 12</c:v>
                </c:pt>
              </c:strCache>
            </c:strRef>
          </c:cat>
          <c:val>
            <c:numRef>
              <c:f>Hoja2!$B$302:$B$381</c:f>
              <c:numCache>
                <c:formatCode>#,##0</c:formatCode>
                <c:ptCount val="80"/>
                <c:pt idx="0">
                  <c:v>13179.734052746215</c:v>
                </c:pt>
                <c:pt idx="1">
                  <c:v>16698.583670270491</c:v>
                </c:pt>
                <c:pt idx="2">
                  <c:v>18923.348810463704</c:v>
                </c:pt>
                <c:pt idx="3">
                  <c:v>20330.184385524451</c:v>
                </c:pt>
                <c:pt idx="4">
                  <c:v>18355.345275991425</c:v>
                </c:pt>
                <c:pt idx="5">
                  <c:v>20542.318128111943</c:v>
                </c:pt>
                <c:pt idx="6">
                  <c:v>21886.064599647216</c:v>
                </c:pt>
                <c:pt idx="7">
                  <c:v>22023.695007200877</c:v>
                </c:pt>
                <c:pt idx="8">
                  <c:v>17977.600566499277</c:v>
                </c:pt>
                <c:pt idx="9">
                  <c:v>16237.565925941966</c:v>
                </c:pt>
                <c:pt idx="10">
                  <c:v>16670.352658254917</c:v>
                </c:pt>
                <c:pt idx="11">
                  <c:v>17183.868719161081</c:v>
                </c:pt>
                <c:pt idx="12">
                  <c:v>15485.810153465973</c:v>
                </c:pt>
                <c:pt idx="13">
                  <c:v>19426.083742973875</c:v>
                </c:pt>
                <c:pt idx="14">
                  <c:v>20733.451111436902</c:v>
                </c:pt>
                <c:pt idx="15">
                  <c:v>21400.175575407928</c:v>
                </c:pt>
                <c:pt idx="16">
                  <c:v>19329.828385521087</c:v>
                </c:pt>
                <c:pt idx="17">
                  <c:v>23673.208948365675</c:v>
                </c:pt>
                <c:pt idx="18">
                  <c:v>25473.97631903884</c:v>
                </c:pt>
                <c:pt idx="19">
                  <c:v>26359.722235663477</c:v>
                </c:pt>
                <c:pt idx="20">
                  <c:v>24438.45784063368</c:v>
                </c:pt>
                <c:pt idx="21">
                  <c:v>27324.891674456947</c:v>
                </c:pt>
                <c:pt idx="22">
                  <c:v>26081.892121206933</c:v>
                </c:pt>
                <c:pt idx="23">
                  <c:v>24195.842643192198</c:v>
                </c:pt>
                <c:pt idx="24">
                  <c:v>19046.372314750399</c:v>
                </c:pt>
                <c:pt idx="25">
                  <c:v>21191.180611232616</c:v>
                </c:pt>
                <c:pt idx="26">
                  <c:v>23493.934808578953</c:v>
                </c:pt>
                <c:pt idx="27">
                  <c:v>22956.837060354694</c:v>
                </c:pt>
                <c:pt idx="28">
                  <c:v>17897.803277216281</c:v>
                </c:pt>
                <c:pt idx="29">
                  <c:v>19662.191149355545</c:v>
                </c:pt>
                <c:pt idx="30">
                  <c:v>20794.707387121765</c:v>
                </c:pt>
                <c:pt idx="31">
                  <c:v>20563.192355998202</c:v>
                </c:pt>
                <c:pt idx="32">
                  <c:v>15436.201303120582</c:v>
                </c:pt>
                <c:pt idx="33">
                  <c:v>16880.084071962818</c:v>
                </c:pt>
                <c:pt idx="34">
                  <c:v>14667.154865073866</c:v>
                </c:pt>
                <c:pt idx="35">
                  <c:v>12168.101618179957</c:v>
                </c:pt>
                <c:pt idx="36">
                  <c:v>7061.0774336090344</c:v>
                </c:pt>
                <c:pt idx="37">
                  <c:v>8235.0867729288984</c:v>
                </c:pt>
                <c:pt idx="38">
                  <c:v>8027.981572434297</c:v>
                </c:pt>
                <c:pt idx="39">
                  <c:v>9675.4693186660024</c:v>
                </c:pt>
                <c:pt idx="40">
                  <c:v>8651.0710950102784</c:v>
                </c:pt>
                <c:pt idx="41">
                  <c:v>11240.015807443317</c:v>
                </c:pt>
                <c:pt idx="42">
                  <c:v>12443.727050879645</c:v>
                </c:pt>
                <c:pt idx="43">
                  <c:v>15604.416362832731</c:v>
                </c:pt>
                <c:pt idx="44">
                  <c:v>15419.205694622338</c:v>
                </c:pt>
                <c:pt idx="45">
                  <c:v>17353.586519792007</c:v>
                </c:pt>
                <c:pt idx="46">
                  <c:v>19440.932625915651</c:v>
                </c:pt>
                <c:pt idx="47">
                  <c:v>20755.496314559325</c:v>
                </c:pt>
                <c:pt idx="48">
                  <c:v>17966.502946278237</c:v>
                </c:pt>
                <c:pt idx="49">
                  <c:v>23367.590222103638</c:v>
                </c:pt>
                <c:pt idx="50">
                  <c:v>24176.42709691677</c:v>
                </c:pt>
                <c:pt idx="51">
                  <c:v>26780.508724670341</c:v>
                </c:pt>
                <c:pt idx="52">
                  <c:v>22333.457553317483</c:v>
                </c:pt>
                <c:pt idx="53">
                  <c:v>26076.614382604686</c:v>
                </c:pt>
                <c:pt idx="54">
                  <c:v>29807.986050466185</c:v>
                </c:pt>
                <c:pt idx="55">
                  <c:v>30380.168908144624</c:v>
                </c:pt>
                <c:pt idx="56">
                  <c:v>27312.574240666421</c:v>
                </c:pt>
                <c:pt idx="57">
                  <c:v>31811.560082474498</c:v>
                </c:pt>
                <c:pt idx="58">
                  <c:v>36749.881313193982</c:v>
                </c:pt>
                <c:pt idx="59">
                  <c:v>37279.942838164359</c:v>
                </c:pt>
                <c:pt idx="60">
                  <c:v>36804.016182968146</c:v>
                </c:pt>
                <c:pt idx="61">
                  <c:v>39290.954947764389</c:v>
                </c:pt>
                <c:pt idx="62">
                  <c:v>42709.21285347399</c:v>
                </c:pt>
                <c:pt idx="63">
                  <c:v>35994.825039810865</c:v>
                </c:pt>
                <c:pt idx="64">
                  <c:v>26550.229003404263</c:v>
                </c:pt>
                <c:pt idx="65">
                  <c:v>32000.722477066971</c:v>
                </c:pt>
                <c:pt idx="66">
                  <c:v>33620.648467330975</c:v>
                </c:pt>
                <c:pt idx="67">
                  <c:v>33613.999662560411</c:v>
                </c:pt>
                <c:pt idx="68">
                  <c:v>33325.266338840498</c:v>
                </c:pt>
                <c:pt idx="69">
                  <c:v>43357.515492373204</c:v>
                </c:pt>
                <c:pt idx="70">
                  <c:v>52254.72378041019</c:v>
                </c:pt>
                <c:pt idx="71">
                  <c:v>48582.279365807881</c:v>
                </c:pt>
                <c:pt idx="72">
                  <c:v>44450.230495058568</c:v>
                </c:pt>
                <c:pt idx="73">
                  <c:v>61253.135361326233</c:v>
                </c:pt>
                <c:pt idx="74">
                  <c:v>64359.159320804451</c:v>
                </c:pt>
                <c:pt idx="75">
                  <c:v>53969.536877541745</c:v>
                </c:pt>
                <c:pt idx="76">
                  <c:v>45456.056943555894</c:v>
                </c:pt>
                <c:pt idx="77">
                  <c:v>45017.810876258351</c:v>
                </c:pt>
                <c:pt idx="78">
                  <c:v>62986.397371131054</c:v>
                </c:pt>
                <c:pt idx="79">
                  <c:v>54951.219999076027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FE-4C9B-A580-FCB15BC11EFF}"/>
            </c:ext>
          </c:extLst>
        </c:ser>
        <c:ser>
          <c:idx val="1"/>
          <c:order val="1"/>
          <c:tx>
            <c:v>Desestacionalizada</c:v>
          </c:tx>
          <c:marker>
            <c:symbol val="none"/>
          </c:marker>
          <c:val>
            <c:numRef>
              <c:f>Hoja2!$G$302:$G$383</c:f>
              <c:numCache>
                <c:formatCode>0</c:formatCode>
                <c:ptCount val="82"/>
                <c:pt idx="0">
                  <c:v>15007.144799922309</c:v>
                </c:pt>
                <c:pt idx="1">
                  <c:v>16673.180476940855</c:v>
                </c:pt>
                <c:pt idx="2">
                  <c:v>17646.724534792465</c:v>
                </c:pt>
                <c:pt idx="3">
                  <c:v>19455.603828574309</c:v>
                </c:pt>
                <c:pt idx="4">
                  <c:v>20900.370470827242</c:v>
                </c:pt>
                <c:pt idx="5">
                  <c:v>20511.067544879763</c:v>
                </c:pt>
                <c:pt idx="6">
                  <c:v>20409.566879995786</c:v>
                </c:pt>
                <c:pt idx="7">
                  <c:v>21076.26162045735</c:v>
                </c:pt>
                <c:pt idx="8">
                  <c:v>20470.250293131241</c:v>
                </c:pt>
                <c:pt idx="9">
                  <c:v>16212.864068912389</c:v>
                </c:pt>
                <c:pt idx="10">
                  <c:v>15545.72207089499</c:v>
                </c:pt>
                <c:pt idx="11">
                  <c:v>16444.638951738863</c:v>
                </c:pt>
                <c:pt idx="12">
                  <c:v>17632.965459477313</c:v>
                </c:pt>
                <c:pt idx="13">
                  <c:v>19396.531262913002</c:v>
                </c:pt>
                <c:pt idx="14">
                  <c:v>19334.712057772846</c:v>
                </c:pt>
                <c:pt idx="15">
                  <c:v>20479.565259305855</c:v>
                </c:pt>
                <c:pt idx="16">
                  <c:v>22009.968666910947</c:v>
                </c:pt>
                <c:pt idx="17">
                  <c:v>23637.195408803102</c:v>
                </c:pt>
                <c:pt idx="18">
                  <c:v>23755.427615398366</c:v>
                </c:pt>
                <c:pt idx="19">
                  <c:v>25225.758071013188</c:v>
                </c:pt>
                <c:pt idx="20">
                  <c:v>27826.925341089685</c:v>
                </c:pt>
                <c:pt idx="21">
                  <c:v>27283.322909127863</c:v>
                </c:pt>
                <c:pt idx="22">
                  <c:v>24322.331645369839</c:v>
                </c:pt>
                <c:pt idx="23">
                  <c:v>23154.96602675441</c:v>
                </c:pt>
                <c:pt idx="24">
                  <c:v>21687.210538298605</c:v>
                </c:pt>
                <c:pt idx="25">
                  <c:v>21158.942927571527</c:v>
                </c:pt>
                <c:pt idx="26">
                  <c:v>21908.965477406215</c:v>
                </c:pt>
                <c:pt idx="27">
                  <c:v>21969.26100293564</c:v>
                </c:pt>
                <c:pt idx="28">
                  <c:v>20379.388863748933</c:v>
                </c:pt>
                <c:pt idx="29">
                  <c:v>19632.279484215909</c:v>
                </c:pt>
                <c:pt idx="30">
                  <c:v>19391.835806527102</c:v>
                </c:pt>
                <c:pt idx="31">
                  <c:v>19678.588070943762</c:v>
                </c:pt>
                <c:pt idx="32">
                  <c:v>17576.478189133963</c:v>
                </c:pt>
                <c:pt idx="33">
                  <c:v>16854.404766006825</c:v>
                </c:pt>
                <c:pt idx="34">
                  <c:v>13677.665840518715</c:v>
                </c:pt>
                <c:pt idx="35">
                  <c:v>11644.644236365402</c:v>
                </c:pt>
                <c:pt idx="36">
                  <c:v>8040.1175824602233</c:v>
                </c:pt>
                <c:pt idx="37">
                  <c:v>8222.5589139493677</c:v>
                </c:pt>
                <c:pt idx="38">
                  <c:v>7486.3905325680435</c:v>
                </c:pt>
                <c:pt idx="39">
                  <c:v>9259.2420388240134</c:v>
                </c:pt>
                <c:pt idx="40">
                  <c:v>9850.5687654744379</c:v>
                </c:pt>
                <c:pt idx="41">
                  <c:v>11222.916615067317</c:v>
                </c:pt>
                <c:pt idx="42">
                  <c:v>11604.236948356382</c:v>
                </c:pt>
                <c:pt idx="43">
                  <c:v>14933.132773137137</c:v>
                </c:pt>
                <c:pt idx="44">
                  <c:v>17557.126087135912</c:v>
                </c:pt>
                <c:pt idx="45">
                  <c:v>17327.186884827173</c:v>
                </c:pt>
                <c:pt idx="46">
                  <c:v>18129.390637205437</c:v>
                </c:pt>
                <c:pt idx="47">
                  <c:v>19862.619339990968</c:v>
                </c:pt>
                <c:pt idx="48">
                  <c:v>20457.613953662993</c:v>
                </c:pt>
                <c:pt idx="49">
                  <c:v>23332.041613683832</c:v>
                </c:pt>
                <c:pt idx="50">
                  <c:v>22545.41484638672</c:v>
                </c:pt>
                <c:pt idx="51">
                  <c:v>25628.442821495002</c:v>
                </c:pt>
                <c:pt idx="52">
                  <c:v>25430.06027619485</c:v>
                </c:pt>
                <c:pt idx="53">
                  <c:v>26036.944594458339</c:v>
                </c:pt>
                <c:pt idx="54">
                  <c:v>27797.052415936734</c:v>
                </c:pt>
                <c:pt idx="55">
                  <c:v>29073.24986894285</c:v>
                </c:pt>
                <c:pt idx="56">
                  <c:v>31099.546838193073</c:v>
                </c:pt>
                <c:pt idx="57">
                  <c:v>31763.165845762604</c:v>
                </c:pt>
                <c:pt idx="58">
                  <c:v>34270.62718738526</c:v>
                </c:pt>
                <c:pt idx="59">
                  <c:v>35676.203661372325</c:v>
                </c:pt>
                <c:pt idx="60">
                  <c:v>41907.006459011311</c:v>
                </c:pt>
                <c:pt idx="61">
                  <c:v>39231.182469789441</c:v>
                </c:pt>
                <c:pt idx="62">
                  <c:v>39827.92484944981</c:v>
                </c:pt>
                <c:pt idx="63">
                  <c:v>34446.370115169091</c:v>
                </c:pt>
                <c:pt idx="64">
                  <c:v>30231.500084188916</c:v>
                </c:pt>
                <c:pt idx="65">
                  <c:v>31952.040471705026</c:v>
                </c:pt>
                <c:pt idx="66">
                  <c:v>31352.501511572802</c:v>
                </c:pt>
                <c:pt idx="67">
                  <c:v>32167.965037948932</c:v>
                </c:pt>
                <c:pt idx="68">
                  <c:v>37945.917227271253</c:v>
                </c:pt>
                <c:pt idx="69">
                  <c:v>43291.55664400055</c:v>
                </c:pt>
                <c:pt idx="70">
                  <c:v>48729.467782397893</c:v>
                </c:pt>
                <c:pt idx="71">
                  <c:v>46492.327000402438</c:v>
                </c:pt>
                <c:pt idx="72">
                  <c:v>50613.391951582744</c:v>
                </c:pt>
                <c:pt idx="73">
                  <c:v>61159.95229440539</c:v>
                </c:pt>
                <c:pt idx="74">
                  <c:v>60017.302814661147</c:v>
                </c:pt>
                <c:pt idx="75">
                  <c:v>51647.8310471554</c:v>
                </c:pt>
                <c:pt idx="76">
                  <c:v>51758.679337184105</c:v>
                </c:pt>
                <c:pt idx="77">
                  <c:v>44949.326256511667</c:v>
                </c:pt>
                <c:pt idx="78">
                  <c:v>58737.151387957223</c:v>
                </c:pt>
                <c:pt idx="79">
                  <c:v>52587.283318496739</c:v>
                </c:pt>
                <c:pt idx="80">
                  <c:v>46183.762330179714</c:v>
                </c:pt>
                <c:pt idx="81">
                  <c:v>46254.127731956905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E-4C9B-A580-FCB15BC11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249024"/>
        <c:axId val="167250560"/>
      </c:lineChart>
      <c:catAx>
        <c:axId val="16724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250560"/>
        <c:crosses val="autoZero"/>
        <c:auto val="1"/>
        <c:lblAlgn val="ctr"/>
        <c:lblOffset val="100"/>
        <c:noMultiLvlLbl val="0"/>
      </c:catAx>
      <c:valAx>
        <c:axId val="16725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72490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Relativas cíclicas irregulares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Hoja2!$I$300</c:f>
              <c:strCache>
                <c:ptCount val="1"/>
                <c:pt idx="0">
                  <c:v> [Y/(T*E)=C*I] Modelo multiplicativo</c:v>
                </c:pt>
              </c:strCache>
            </c:strRef>
          </c:tx>
          <c:marker>
            <c:symbol val="none"/>
          </c:marker>
          <c:cat>
            <c:strRef>
              <c:f>Hoja2!$A$302:$A$381</c:f>
              <c:strCache>
                <c:ptCount val="80"/>
                <c:pt idx="0">
                  <c:v>I 93</c:v>
                </c:pt>
                <c:pt idx="1">
                  <c:v>II 93</c:v>
                </c:pt>
                <c:pt idx="2">
                  <c:v>III 93</c:v>
                </c:pt>
                <c:pt idx="3">
                  <c:v>IV 93</c:v>
                </c:pt>
                <c:pt idx="4">
                  <c:v>I 94</c:v>
                </c:pt>
                <c:pt idx="5">
                  <c:v>II 94</c:v>
                </c:pt>
                <c:pt idx="6">
                  <c:v>III 94</c:v>
                </c:pt>
                <c:pt idx="7">
                  <c:v>IV 94</c:v>
                </c:pt>
                <c:pt idx="8">
                  <c:v>I 95</c:v>
                </c:pt>
                <c:pt idx="9">
                  <c:v>II 95</c:v>
                </c:pt>
                <c:pt idx="10">
                  <c:v>III 95</c:v>
                </c:pt>
                <c:pt idx="11">
                  <c:v>IV 95</c:v>
                </c:pt>
                <c:pt idx="12">
                  <c:v>I 96</c:v>
                </c:pt>
                <c:pt idx="13">
                  <c:v>II 96</c:v>
                </c:pt>
                <c:pt idx="14">
                  <c:v>III 96</c:v>
                </c:pt>
                <c:pt idx="15">
                  <c:v>IV 96</c:v>
                </c:pt>
                <c:pt idx="16">
                  <c:v>I 97</c:v>
                </c:pt>
                <c:pt idx="17">
                  <c:v>II 97</c:v>
                </c:pt>
                <c:pt idx="18">
                  <c:v>III 97</c:v>
                </c:pt>
                <c:pt idx="19">
                  <c:v>IV 97</c:v>
                </c:pt>
                <c:pt idx="20">
                  <c:v>I 98</c:v>
                </c:pt>
                <c:pt idx="21">
                  <c:v>II 98</c:v>
                </c:pt>
                <c:pt idx="22">
                  <c:v>III 98</c:v>
                </c:pt>
                <c:pt idx="23">
                  <c:v>IV 98</c:v>
                </c:pt>
                <c:pt idx="24">
                  <c:v>I 99</c:v>
                </c:pt>
                <c:pt idx="25">
                  <c:v>II 99</c:v>
                </c:pt>
                <c:pt idx="26">
                  <c:v>III 99</c:v>
                </c:pt>
                <c:pt idx="27">
                  <c:v>IV 99</c:v>
                </c:pt>
                <c:pt idx="28">
                  <c:v>I 00</c:v>
                </c:pt>
                <c:pt idx="29">
                  <c:v>II 00</c:v>
                </c:pt>
                <c:pt idx="30">
                  <c:v>III 00</c:v>
                </c:pt>
                <c:pt idx="31">
                  <c:v>IV 00</c:v>
                </c:pt>
                <c:pt idx="32">
                  <c:v>I 01</c:v>
                </c:pt>
                <c:pt idx="33">
                  <c:v>II 01</c:v>
                </c:pt>
                <c:pt idx="34">
                  <c:v>III 01</c:v>
                </c:pt>
                <c:pt idx="35">
                  <c:v>IV 01</c:v>
                </c:pt>
                <c:pt idx="36">
                  <c:v>I 02</c:v>
                </c:pt>
                <c:pt idx="37">
                  <c:v>II 02</c:v>
                </c:pt>
                <c:pt idx="38">
                  <c:v>III 02</c:v>
                </c:pt>
                <c:pt idx="39">
                  <c:v>IV 02</c:v>
                </c:pt>
                <c:pt idx="40">
                  <c:v>I 03</c:v>
                </c:pt>
                <c:pt idx="41">
                  <c:v>II 03</c:v>
                </c:pt>
                <c:pt idx="42">
                  <c:v>III 03</c:v>
                </c:pt>
                <c:pt idx="43">
                  <c:v>IV 03</c:v>
                </c:pt>
                <c:pt idx="44">
                  <c:v>I 04</c:v>
                </c:pt>
                <c:pt idx="45">
                  <c:v>II 04</c:v>
                </c:pt>
                <c:pt idx="46">
                  <c:v>III 04</c:v>
                </c:pt>
                <c:pt idx="47">
                  <c:v>IV 04</c:v>
                </c:pt>
                <c:pt idx="48">
                  <c:v>I 05</c:v>
                </c:pt>
                <c:pt idx="49">
                  <c:v>II 05</c:v>
                </c:pt>
                <c:pt idx="50">
                  <c:v>III 05</c:v>
                </c:pt>
                <c:pt idx="51">
                  <c:v>IV 05</c:v>
                </c:pt>
                <c:pt idx="52">
                  <c:v>I 06</c:v>
                </c:pt>
                <c:pt idx="53">
                  <c:v>II 06</c:v>
                </c:pt>
                <c:pt idx="54">
                  <c:v>III 06</c:v>
                </c:pt>
                <c:pt idx="55">
                  <c:v>IV 06</c:v>
                </c:pt>
                <c:pt idx="56">
                  <c:v>I 07</c:v>
                </c:pt>
                <c:pt idx="57">
                  <c:v>II 07</c:v>
                </c:pt>
                <c:pt idx="58">
                  <c:v>III 07</c:v>
                </c:pt>
                <c:pt idx="59">
                  <c:v>IV 07</c:v>
                </c:pt>
                <c:pt idx="60">
                  <c:v>I 08</c:v>
                </c:pt>
                <c:pt idx="61">
                  <c:v>II 08</c:v>
                </c:pt>
                <c:pt idx="62">
                  <c:v>III 08</c:v>
                </c:pt>
                <c:pt idx="63">
                  <c:v>IV 08</c:v>
                </c:pt>
                <c:pt idx="64">
                  <c:v>I 09</c:v>
                </c:pt>
                <c:pt idx="65">
                  <c:v>II 09</c:v>
                </c:pt>
                <c:pt idx="66">
                  <c:v>III 09</c:v>
                </c:pt>
                <c:pt idx="67">
                  <c:v>IV 09</c:v>
                </c:pt>
                <c:pt idx="68">
                  <c:v>I 10</c:v>
                </c:pt>
                <c:pt idx="69">
                  <c:v>II 10</c:v>
                </c:pt>
                <c:pt idx="70">
                  <c:v>III 10</c:v>
                </c:pt>
                <c:pt idx="71">
                  <c:v>IV 10</c:v>
                </c:pt>
                <c:pt idx="72">
                  <c:v>I 11</c:v>
                </c:pt>
                <c:pt idx="73">
                  <c:v>II 11</c:v>
                </c:pt>
                <c:pt idx="74">
                  <c:v>III 11</c:v>
                </c:pt>
                <c:pt idx="75">
                  <c:v>IV 11</c:v>
                </c:pt>
                <c:pt idx="76">
                  <c:v>I 12</c:v>
                </c:pt>
                <c:pt idx="77">
                  <c:v>II 12</c:v>
                </c:pt>
                <c:pt idx="78">
                  <c:v>III 12</c:v>
                </c:pt>
                <c:pt idx="79">
                  <c:v>IV 12</c:v>
                </c:pt>
              </c:strCache>
            </c:strRef>
          </c:cat>
          <c:val>
            <c:numRef>
              <c:f>Hoja2!$I$302:$I$381</c:f>
              <c:numCache>
                <c:formatCode>0.00</c:formatCode>
                <c:ptCount val="80"/>
                <c:pt idx="0">
                  <c:v>0.87823061804630853</c:v>
                </c:pt>
                <c:pt idx="1">
                  <c:v>1.0015235961348088</c:v>
                </c:pt>
                <c:pt idx="2">
                  <c:v>1.07234341269136</c:v>
                </c:pt>
                <c:pt idx="3">
                  <c:v>1.0449526298261507</c:v>
                </c:pt>
                <c:pt idx="4">
                  <c:v>0.87823061804630853</c:v>
                </c:pt>
                <c:pt idx="5">
                  <c:v>1.0015235961348088</c:v>
                </c:pt>
                <c:pt idx="6">
                  <c:v>1.0723434126913591</c:v>
                </c:pt>
                <c:pt idx="7">
                  <c:v>1.0449526298261507</c:v>
                </c:pt>
                <c:pt idx="8">
                  <c:v>0.87823061804630853</c:v>
                </c:pt>
                <c:pt idx="9">
                  <c:v>1.0015235961348088</c:v>
                </c:pt>
                <c:pt idx="10">
                  <c:v>1.0723434126913591</c:v>
                </c:pt>
                <c:pt idx="11">
                  <c:v>1.0449526298261507</c:v>
                </c:pt>
                <c:pt idx="12">
                  <c:v>0.87823061804630864</c:v>
                </c:pt>
                <c:pt idx="13">
                  <c:v>1.0015235961348088</c:v>
                </c:pt>
                <c:pt idx="14">
                  <c:v>1.0723434126913589</c:v>
                </c:pt>
                <c:pt idx="15">
                  <c:v>1.0449526298261507</c:v>
                </c:pt>
                <c:pt idx="16">
                  <c:v>0.87823061804630853</c:v>
                </c:pt>
                <c:pt idx="17">
                  <c:v>1.0015235961348088</c:v>
                </c:pt>
                <c:pt idx="18">
                  <c:v>1.0723434126913591</c:v>
                </c:pt>
                <c:pt idx="19">
                  <c:v>1.0449526298261507</c:v>
                </c:pt>
                <c:pt idx="20">
                  <c:v>0.87823061804630853</c:v>
                </c:pt>
                <c:pt idx="21">
                  <c:v>1.0015235961348086</c:v>
                </c:pt>
                <c:pt idx="22">
                  <c:v>1.0723434126913591</c:v>
                </c:pt>
                <c:pt idx="23">
                  <c:v>1.0449526298261509</c:v>
                </c:pt>
                <c:pt idx="24">
                  <c:v>0.87823061804630853</c:v>
                </c:pt>
                <c:pt idx="25">
                  <c:v>1.0015235961348088</c:v>
                </c:pt>
                <c:pt idx="26">
                  <c:v>1.0723434126913591</c:v>
                </c:pt>
                <c:pt idx="27">
                  <c:v>1.0449526298261507</c:v>
                </c:pt>
                <c:pt idx="28">
                  <c:v>0.87823061804630842</c:v>
                </c:pt>
                <c:pt idx="29">
                  <c:v>1.0015235961348088</c:v>
                </c:pt>
                <c:pt idx="30">
                  <c:v>1.0723434126913591</c:v>
                </c:pt>
                <c:pt idx="31">
                  <c:v>1.0449526298261507</c:v>
                </c:pt>
                <c:pt idx="32">
                  <c:v>0.87823061804630853</c:v>
                </c:pt>
                <c:pt idx="33">
                  <c:v>1.001523596134809</c:v>
                </c:pt>
                <c:pt idx="34">
                  <c:v>1.0723434126913591</c:v>
                </c:pt>
                <c:pt idx="35">
                  <c:v>1.0449526298261509</c:v>
                </c:pt>
                <c:pt idx="36">
                  <c:v>0.87823061804630864</c:v>
                </c:pt>
                <c:pt idx="37">
                  <c:v>1.0015235961348088</c:v>
                </c:pt>
                <c:pt idx="38">
                  <c:v>1.0723434126913591</c:v>
                </c:pt>
                <c:pt idx="39">
                  <c:v>1.0449526298261507</c:v>
                </c:pt>
                <c:pt idx="40">
                  <c:v>0.87823061804630853</c:v>
                </c:pt>
                <c:pt idx="41">
                  <c:v>1.001523596134809</c:v>
                </c:pt>
                <c:pt idx="42">
                  <c:v>1.0723434126913591</c:v>
                </c:pt>
                <c:pt idx="43">
                  <c:v>1.0449526298261509</c:v>
                </c:pt>
                <c:pt idx="44">
                  <c:v>0.87823061804630853</c:v>
                </c:pt>
                <c:pt idx="45">
                  <c:v>1.0015235961348088</c:v>
                </c:pt>
                <c:pt idx="46">
                  <c:v>1.0723434126913591</c:v>
                </c:pt>
                <c:pt idx="47">
                  <c:v>1.0449526298261507</c:v>
                </c:pt>
                <c:pt idx="48">
                  <c:v>0.87823061804630864</c:v>
                </c:pt>
                <c:pt idx="49">
                  <c:v>1.0015235961348088</c:v>
                </c:pt>
                <c:pt idx="50">
                  <c:v>1.0723434126913591</c:v>
                </c:pt>
                <c:pt idx="51">
                  <c:v>1.0449526298261509</c:v>
                </c:pt>
                <c:pt idx="52">
                  <c:v>0.87823061804630853</c:v>
                </c:pt>
                <c:pt idx="53">
                  <c:v>1.0015235961348088</c:v>
                </c:pt>
                <c:pt idx="54">
                  <c:v>1.0723434126913591</c:v>
                </c:pt>
                <c:pt idx="55">
                  <c:v>1.0449526298261507</c:v>
                </c:pt>
                <c:pt idx="56">
                  <c:v>0.87823061804630842</c:v>
                </c:pt>
                <c:pt idx="57">
                  <c:v>1.0015235961348088</c:v>
                </c:pt>
                <c:pt idx="58">
                  <c:v>1.0723434126913591</c:v>
                </c:pt>
                <c:pt idx="59">
                  <c:v>1.0449526298261507</c:v>
                </c:pt>
                <c:pt idx="60">
                  <c:v>0.87823061804630853</c:v>
                </c:pt>
                <c:pt idx="61">
                  <c:v>1.0015235961348088</c:v>
                </c:pt>
                <c:pt idx="62">
                  <c:v>1.0723434126913589</c:v>
                </c:pt>
                <c:pt idx="63">
                  <c:v>1.0449526298261507</c:v>
                </c:pt>
                <c:pt idx="64">
                  <c:v>0.87823061804630864</c:v>
                </c:pt>
                <c:pt idx="65">
                  <c:v>1.0015235961348088</c:v>
                </c:pt>
                <c:pt idx="66">
                  <c:v>1.0723434126913591</c:v>
                </c:pt>
                <c:pt idx="67">
                  <c:v>1.0449526298261507</c:v>
                </c:pt>
                <c:pt idx="68">
                  <c:v>0.87823061804630853</c:v>
                </c:pt>
                <c:pt idx="69">
                  <c:v>1.0015235961348088</c:v>
                </c:pt>
                <c:pt idx="70">
                  <c:v>1.0723434126913591</c:v>
                </c:pt>
                <c:pt idx="71">
                  <c:v>1.0449526298261507</c:v>
                </c:pt>
                <c:pt idx="72">
                  <c:v>0.87823061804630842</c:v>
                </c:pt>
                <c:pt idx="73">
                  <c:v>1.0015235961348088</c:v>
                </c:pt>
                <c:pt idx="74">
                  <c:v>1.0723434126913591</c:v>
                </c:pt>
                <c:pt idx="75">
                  <c:v>1.0449526298261507</c:v>
                </c:pt>
                <c:pt idx="76">
                  <c:v>0.87823061804630853</c:v>
                </c:pt>
                <c:pt idx="77">
                  <c:v>1.0015235961348088</c:v>
                </c:pt>
                <c:pt idx="78">
                  <c:v>1.0723434126913591</c:v>
                </c:pt>
                <c:pt idx="79">
                  <c:v>1.0449526298261507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C-46F3-A1B7-2934B7FBD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287040"/>
        <c:axId val="167292928"/>
      </c:lineChart>
      <c:catAx>
        <c:axId val="16728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292928"/>
        <c:crosses val="autoZero"/>
        <c:auto val="1"/>
        <c:lblAlgn val="ctr"/>
        <c:lblOffset val="100"/>
        <c:noMultiLvlLbl val="0"/>
      </c:catAx>
      <c:valAx>
        <c:axId val="167292928"/>
        <c:scaling>
          <c:orientation val="minMax"/>
          <c:max val="1.4"/>
          <c:min val="0.60000000000000009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7287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Relativas cíclicas irregulares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Hoja2!$H$300</c:f>
              <c:strCache>
                <c:ptCount val="1"/>
                <c:pt idx="0">
                  <c:v> [Y-T-E=C+I] Modelo aditivo</c:v>
                </c:pt>
              </c:strCache>
            </c:strRef>
          </c:tx>
          <c:marker>
            <c:symbol val="none"/>
          </c:marker>
          <c:cat>
            <c:strRef>
              <c:f>Hoja2!$A$302:$A$381</c:f>
              <c:strCache>
                <c:ptCount val="80"/>
                <c:pt idx="0">
                  <c:v>I 93</c:v>
                </c:pt>
                <c:pt idx="1">
                  <c:v>II 93</c:v>
                </c:pt>
                <c:pt idx="2">
                  <c:v>III 93</c:v>
                </c:pt>
                <c:pt idx="3">
                  <c:v>IV 93</c:v>
                </c:pt>
                <c:pt idx="4">
                  <c:v>I 94</c:v>
                </c:pt>
                <c:pt idx="5">
                  <c:v>II 94</c:v>
                </c:pt>
                <c:pt idx="6">
                  <c:v>III 94</c:v>
                </c:pt>
                <c:pt idx="7">
                  <c:v>IV 94</c:v>
                </c:pt>
                <c:pt idx="8">
                  <c:v>I 95</c:v>
                </c:pt>
                <c:pt idx="9">
                  <c:v>II 95</c:v>
                </c:pt>
                <c:pt idx="10">
                  <c:v>III 95</c:v>
                </c:pt>
                <c:pt idx="11">
                  <c:v>IV 95</c:v>
                </c:pt>
                <c:pt idx="12">
                  <c:v>I 96</c:v>
                </c:pt>
                <c:pt idx="13">
                  <c:v>II 96</c:v>
                </c:pt>
                <c:pt idx="14">
                  <c:v>III 96</c:v>
                </c:pt>
                <c:pt idx="15">
                  <c:v>IV 96</c:v>
                </c:pt>
                <c:pt idx="16">
                  <c:v>I 97</c:v>
                </c:pt>
                <c:pt idx="17">
                  <c:v>II 97</c:v>
                </c:pt>
                <c:pt idx="18">
                  <c:v>III 97</c:v>
                </c:pt>
                <c:pt idx="19">
                  <c:v>IV 97</c:v>
                </c:pt>
                <c:pt idx="20">
                  <c:v>I 98</c:v>
                </c:pt>
                <c:pt idx="21">
                  <c:v>II 98</c:v>
                </c:pt>
                <c:pt idx="22">
                  <c:v>III 98</c:v>
                </c:pt>
                <c:pt idx="23">
                  <c:v>IV 98</c:v>
                </c:pt>
                <c:pt idx="24">
                  <c:v>I 99</c:v>
                </c:pt>
                <c:pt idx="25">
                  <c:v>II 99</c:v>
                </c:pt>
                <c:pt idx="26">
                  <c:v>III 99</c:v>
                </c:pt>
                <c:pt idx="27">
                  <c:v>IV 99</c:v>
                </c:pt>
                <c:pt idx="28">
                  <c:v>I 00</c:v>
                </c:pt>
                <c:pt idx="29">
                  <c:v>II 00</c:v>
                </c:pt>
                <c:pt idx="30">
                  <c:v>III 00</c:v>
                </c:pt>
                <c:pt idx="31">
                  <c:v>IV 00</c:v>
                </c:pt>
                <c:pt idx="32">
                  <c:v>I 01</c:v>
                </c:pt>
                <c:pt idx="33">
                  <c:v>II 01</c:v>
                </c:pt>
                <c:pt idx="34">
                  <c:v>III 01</c:v>
                </c:pt>
                <c:pt idx="35">
                  <c:v>IV 01</c:v>
                </c:pt>
                <c:pt idx="36">
                  <c:v>I 02</c:v>
                </c:pt>
                <c:pt idx="37">
                  <c:v>II 02</c:v>
                </c:pt>
                <c:pt idx="38">
                  <c:v>III 02</c:v>
                </c:pt>
                <c:pt idx="39">
                  <c:v>IV 02</c:v>
                </c:pt>
                <c:pt idx="40">
                  <c:v>I 03</c:v>
                </c:pt>
                <c:pt idx="41">
                  <c:v>II 03</c:v>
                </c:pt>
                <c:pt idx="42">
                  <c:v>III 03</c:v>
                </c:pt>
                <c:pt idx="43">
                  <c:v>IV 03</c:v>
                </c:pt>
                <c:pt idx="44">
                  <c:v>I 04</c:v>
                </c:pt>
                <c:pt idx="45">
                  <c:v>II 04</c:v>
                </c:pt>
                <c:pt idx="46">
                  <c:v>III 04</c:v>
                </c:pt>
                <c:pt idx="47">
                  <c:v>IV 04</c:v>
                </c:pt>
                <c:pt idx="48">
                  <c:v>I 05</c:v>
                </c:pt>
                <c:pt idx="49">
                  <c:v>II 05</c:v>
                </c:pt>
                <c:pt idx="50">
                  <c:v>III 05</c:v>
                </c:pt>
                <c:pt idx="51">
                  <c:v>IV 05</c:v>
                </c:pt>
                <c:pt idx="52">
                  <c:v>I 06</c:v>
                </c:pt>
                <c:pt idx="53">
                  <c:v>II 06</c:v>
                </c:pt>
                <c:pt idx="54">
                  <c:v>III 06</c:v>
                </c:pt>
                <c:pt idx="55">
                  <c:v>IV 06</c:v>
                </c:pt>
                <c:pt idx="56">
                  <c:v>I 07</c:v>
                </c:pt>
                <c:pt idx="57">
                  <c:v>II 07</c:v>
                </c:pt>
                <c:pt idx="58">
                  <c:v>III 07</c:v>
                </c:pt>
                <c:pt idx="59">
                  <c:v>IV 07</c:v>
                </c:pt>
                <c:pt idx="60">
                  <c:v>I 08</c:v>
                </c:pt>
                <c:pt idx="61">
                  <c:v>II 08</c:v>
                </c:pt>
                <c:pt idx="62">
                  <c:v>III 08</c:v>
                </c:pt>
                <c:pt idx="63">
                  <c:v>IV 08</c:v>
                </c:pt>
                <c:pt idx="64">
                  <c:v>I 09</c:v>
                </c:pt>
                <c:pt idx="65">
                  <c:v>II 09</c:v>
                </c:pt>
                <c:pt idx="66">
                  <c:v>III 09</c:v>
                </c:pt>
                <c:pt idx="67">
                  <c:v>IV 09</c:v>
                </c:pt>
                <c:pt idx="68">
                  <c:v>I 10</c:v>
                </c:pt>
                <c:pt idx="69">
                  <c:v>II 10</c:v>
                </c:pt>
                <c:pt idx="70">
                  <c:v>III 10</c:v>
                </c:pt>
                <c:pt idx="71">
                  <c:v>IV 10</c:v>
                </c:pt>
                <c:pt idx="72">
                  <c:v>I 11</c:v>
                </c:pt>
                <c:pt idx="73">
                  <c:v>II 11</c:v>
                </c:pt>
                <c:pt idx="74">
                  <c:v>III 11</c:v>
                </c:pt>
                <c:pt idx="75">
                  <c:v>IV 11</c:v>
                </c:pt>
                <c:pt idx="76">
                  <c:v>I 12</c:v>
                </c:pt>
                <c:pt idx="77">
                  <c:v>II 12</c:v>
                </c:pt>
                <c:pt idx="78">
                  <c:v>III 12</c:v>
                </c:pt>
                <c:pt idx="79">
                  <c:v>IV 12</c:v>
                </c:pt>
              </c:strCache>
            </c:strRef>
          </c:cat>
          <c:val>
            <c:numRef>
              <c:f>Hoja2!$H$302:$H$381</c:f>
              <c:numCache>
                <c:formatCode>0</c:formatCode>
                <c:ptCount val="80"/>
                <c:pt idx="0">
                  <c:v>-1827.4107471760944</c:v>
                </c:pt>
                <c:pt idx="1">
                  <c:v>25.403193329635542</c:v>
                </c:pt>
                <c:pt idx="2">
                  <c:v>1276.6242756712381</c:v>
                </c:pt>
                <c:pt idx="3">
                  <c:v>874.58055695014264</c:v>
                </c:pt>
                <c:pt idx="4">
                  <c:v>-2545.0251948358164</c:v>
                </c:pt>
                <c:pt idx="5">
                  <c:v>31.250583232180361</c:v>
                </c:pt>
                <c:pt idx="6">
                  <c:v>1476.4977196514301</c:v>
                </c:pt>
                <c:pt idx="7">
                  <c:v>947.43338674352708</c:v>
                </c:pt>
                <c:pt idx="8">
                  <c:v>-2492.6497266319639</c:v>
                </c:pt>
                <c:pt idx="9">
                  <c:v>24.701857029576786</c:v>
                </c:pt>
                <c:pt idx="10">
                  <c:v>1124.6305873599267</c:v>
                </c:pt>
                <c:pt idx="11">
                  <c:v>739.22976742221726</c:v>
                </c:pt>
                <c:pt idx="12">
                  <c:v>-2147.1553060113401</c:v>
                </c:pt>
                <c:pt idx="13">
                  <c:v>29.552480060872767</c:v>
                </c:pt>
                <c:pt idx="14">
                  <c:v>1398.739053664056</c:v>
                </c:pt>
                <c:pt idx="15">
                  <c:v>920.61031610207283</c:v>
                </c:pt>
                <c:pt idx="16">
                  <c:v>-2680.1402813898603</c:v>
                </c:pt>
                <c:pt idx="17">
                  <c:v>36.013539562572987</c:v>
                </c:pt>
                <c:pt idx="18">
                  <c:v>1718.5487036404738</c:v>
                </c:pt>
                <c:pt idx="19">
                  <c:v>1133.9641646502896</c:v>
                </c:pt>
                <c:pt idx="20">
                  <c:v>-3388.4675004560049</c:v>
                </c:pt>
                <c:pt idx="21">
                  <c:v>41.568765329084272</c:v>
                </c:pt>
                <c:pt idx="22">
                  <c:v>1759.5604758370937</c:v>
                </c:pt>
                <c:pt idx="23">
                  <c:v>1040.8766164377885</c:v>
                </c:pt>
                <c:pt idx="24">
                  <c:v>-2640.8382235482059</c:v>
                </c:pt>
                <c:pt idx="25">
                  <c:v>32.23768366108925</c:v>
                </c:pt>
                <c:pt idx="26">
                  <c:v>1584.9693311727387</c:v>
                </c:pt>
                <c:pt idx="27">
                  <c:v>987.57605741905354</c:v>
                </c:pt>
                <c:pt idx="28">
                  <c:v>-2481.5855865326521</c:v>
                </c:pt>
                <c:pt idx="29">
                  <c:v>29.91166513963617</c:v>
                </c:pt>
                <c:pt idx="30">
                  <c:v>1402.8715805946631</c:v>
                </c:pt>
                <c:pt idx="31">
                  <c:v>884.60428505443997</c:v>
                </c:pt>
                <c:pt idx="32">
                  <c:v>-2140.2768860133801</c:v>
                </c:pt>
                <c:pt idx="33">
                  <c:v>25.679305955993186</c:v>
                </c:pt>
                <c:pt idx="34">
                  <c:v>989.48902455515054</c:v>
                </c:pt>
                <c:pt idx="35">
                  <c:v>523.45738181455454</c:v>
                </c:pt>
                <c:pt idx="36">
                  <c:v>-979.04014885118886</c:v>
                </c:pt>
                <c:pt idx="37">
                  <c:v>12.52785897953072</c:v>
                </c:pt>
                <c:pt idx="38">
                  <c:v>541.5910398662536</c:v>
                </c:pt>
                <c:pt idx="39">
                  <c:v>416.227279841989</c:v>
                </c:pt>
                <c:pt idx="40">
                  <c:v>-1199.4976704641595</c:v>
                </c:pt>
                <c:pt idx="41">
                  <c:v>17.099192375999337</c:v>
                </c:pt>
                <c:pt idx="42">
                  <c:v>839.49010252326298</c:v>
                </c:pt>
                <c:pt idx="43">
                  <c:v>671.28358969559486</c:v>
                </c:pt>
                <c:pt idx="44">
                  <c:v>-2137.9203925135735</c:v>
                </c:pt>
                <c:pt idx="45">
                  <c:v>26.39963496483324</c:v>
                </c:pt>
                <c:pt idx="46">
                  <c:v>1311.5419887102144</c:v>
                </c:pt>
                <c:pt idx="47">
                  <c:v>892.87697456835667</c:v>
                </c:pt>
                <c:pt idx="48">
                  <c:v>-2491.1110073847558</c:v>
                </c:pt>
                <c:pt idx="49">
                  <c:v>35.548608419805532</c:v>
                </c:pt>
                <c:pt idx="50">
                  <c:v>1631.0122505300496</c:v>
                </c:pt>
                <c:pt idx="51">
                  <c:v>1152.0659031753385</c:v>
                </c:pt>
                <c:pt idx="52">
                  <c:v>-3096.6027228773673</c:v>
                </c:pt>
                <c:pt idx="53">
                  <c:v>39.669788146347855</c:v>
                </c:pt>
                <c:pt idx="54">
                  <c:v>2010.9336345294505</c:v>
                </c:pt>
                <c:pt idx="55">
                  <c:v>1306.9190392017736</c:v>
                </c:pt>
                <c:pt idx="56">
                  <c:v>-3786.972597526652</c:v>
                </c:pt>
                <c:pt idx="57">
                  <c:v>48.394236711894337</c:v>
                </c:pt>
                <c:pt idx="58">
                  <c:v>2479.2541258087222</c:v>
                </c:pt>
                <c:pt idx="59">
                  <c:v>1603.7391767920344</c:v>
                </c:pt>
                <c:pt idx="60">
                  <c:v>-5102.9902760431651</c:v>
                </c:pt>
                <c:pt idx="61">
                  <c:v>59.772477974947833</c:v>
                </c:pt>
                <c:pt idx="62">
                  <c:v>2881.2880040241798</c:v>
                </c:pt>
                <c:pt idx="63">
                  <c:v>1548.4549246417737</c:v>
                </c:pt>
                <c:pt idx="64">
                  <c:v>-3681.2710807846524</c:v>
                </c:pt>
                <c:pt idx="65">
                  <c:v>48.682005361944903</c:v>
                </c:pt>
                <c:pt idx="66">
                  <c:v>2268.1469557581731</c:v>
                </c:pt>
                <c:pt idx="67">
                  <c:v>1446.0346246114786</c:v>
                </c:pt>
                <c:pt idx="68">
                  <c:v>-4620.650888430755</c:v>
                </c:pt>
                <c:pt idx="69">
                  <c:v>65.958848372654757</c:v>
                </c:pt>
                <c:pt idx="70">
                  <c:v>3525.2559980122969</c:v>
                </c:pt>
                <c:pt idx="71">
                  <c:v>2089.9523654054428</c:v>
                </c:pt>
                <c:pt idx="72">
                  <c:v>-6163.1614565241762</c:v>
                </c:pt>
                <c:pt idx="73">
                  <c:v>93.183066920842975</c:v>
                </c:pt>
                <c:pt idx="74">
                  <c:v>4341.8565061433037</c:v>
                </c:pt>
                <c:pt idx="75">
                  <c:v>2321.705830386345</c:v>
                </c:pt>
                <c:pt idx="76">
                  <c:v>-6302.6223936282113</c:v>
                </c:pt>
                <c:pt idx="77">
                  <c:v>68.484619746683165</c:v>
                </c:pt>
                <c:pt idx="78">
                  <c:v>4249.2459831738306</c:v>
                </c:pt>
                <c:pt idx="79">
                  <c:v>2363.9366805792888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3F-4012-93AD-5D8672079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378944"/>
        <c:axId val="167380480"/>
      </c:lineChart>
      <c:catAx>
        <c:axId val="16737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380480"/>
        <c:crosses val="autoZero"/>
        <c:auto val="1"/>
        <c:lblAlgn val="ctr"/>
        <c:lblOffset val="100"/>
        <c:noMultiLvlLbl val="0"/>
      </c:catAx>
      <c:valAx>
        <c:axId val="1673804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7378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069685039370078"/>
          <c:y val="0.16239610673665791"/>
          <c:w val="0.63478346456692913"/>
          <c:h val="0.6327117964421114"/>
        </c:manualLayout>
      </c:layout>
      <c:lineChart>
        <c:grouping val="standard"/>
        <c:varyColors val="0"/>
        <c:ser>
          <c:idx val="0"/>
          <c:order val="0"/>
          <c:tx>
            <c:v>Inversión</c:v>
          </c:tx>
          <c:marker>
            <c:symbol val="none"/>
          </c:marker>
          <c:cat>
            <c:strRef>
              <c:f>Hoja2!$A$138:$A$217</c:f>
              <c:strCache>
                <c:ptCount val="80"/>
                <c:pt idx="0">
                  <c:v>I 93</c:v>
                </c:pt>
                <c:pt idx="1">
                  <c:v>II 93</c:v>
                </c:pt>
                <c:pt idx="2">
                  <c:v>III 93</c:v>
                </c:pt>
                <c:pt idx="3">
                  <c:v>IV 93</c:v>
                </c:pt>
                <c:pt idx="4">
                  <c:v>I 94</c:v>
                </c:pt>
                <c:pt idx="5">
                  <c:v>II 94</c:v>
                </c:pt>
                <c:pt idx="6">
                  <c:v>III 94</c:v>
                </c:pt>
                <c:pt idx="7">
                  <c:v>IV 94</c:v>
                </c:pt>
                <c:pt idx="8">
                  <c:v>I 95</c:v>
                </c:pt>
                <c:pt idx="9">
                  <c:v>II 95</c:v>
                </c:pt>
                <c:pt idx="10">
                  <c:v>III 95</c:v>
                </c:pt>
                <c:pt idx="11">
                  <c:v>IV 95</c:v>
                </c:pt>
                <c:pt idx="12">
                  <c:v>I 96</c:v>
                </c:pt>
                <c:pt idx="13">
                  <c:v>II 96</c:v>
                </c:pt>
                <c:pt idx="14">
                  <c:v>III 96</c:v>
                </c:pt>
                <c:pt idx="15">
                  <c:v>IV 96</c:v>
                </c:pt>
                <c:pt idx="16">
                  <c:v>I 97</c:v>
                </c:pt>
                <c:pt idx="17">
                  <c:v>II 97</c:v>
                </c:pt>
                <c:pt idx="18">
                  <c:v>III 97</c:v>
                </c:pt>
                <c:pt idx="19">
                  <c:v>IV 97</c:v>
                </c:pt>
                <c:pt idx="20">
                  <c:v>I 98</c:v>
                </c:pt>
                <c:pt idx="21">
                  <c:v>II 98</c:v>
                </c:pt>
                <c:pt idx="22">
                  <c:v>III 98</c:v>
                </c:pt>
                <c:pt idx="23">
                  <c:v>IV 98</c:v>
                </c:pt>
                <c:pt idx="24">
                  <c:v>I 99</c:v>
                </c:pt>
                <c:pt idx="25">
                  <c:v>II 99</c:v>
                </c:pt>
                <c:pt idx="26">
                  <c:v>III 99</c:v>
                </c:pt>
                <c:pt idx="27">
                  <c:v>IV 99</c:v>
                </c:pt>
                <c:pt idx="28">
                  <c:v>I 00</c:v>
                </c:pt>
                <c:pt idx="29">
                  <c:v>II 00</c:v>
                </c:pt>
                <c:pt idx="30">
                  <c:v>III 00</c:v>
                </c:pt>
                <c:pt idx="31">
                  <c:v>IV 00</c:v>
                </c:pt>
                <c:pt idx="32">
                  <c:v>I 01</c:v>
                </c:pt>
                <c:pt idx="33">
                  <c:v>II 01</c:v>
                </c:pt>
                <c:pt idx="34">
                  <c:v>III 01</c:v>
                </c:pt>
                <c:pt idx="35">
                  <c:v>IV 01</c:v>
                </c:pt>
                <c:pt idx="36">
                  <c:v>I 02</c:v>
                </c:pt>
                <c:pt idx="37">
                  <c:v>II 02</c:v>
                </c:pt>
                <c:pt idx="38">
                  <c:v>III 02</c:v>
                </c:pt>
                <c:pt idx="39">
                  <c:v>IV 02</c:v>
                </c:pt>
                <c:pt idx="40">
                  <c:v>I 03</c:v>
                </c:pt>
                <c:pt idx="41">
                  <c:v>II 03</c:v>
                </c:pt>
                <c:pt idx="42">
                  <c:v>III 03</c:v>
                </c:pt>
                <c:pt idx="43">
                  <c:v>IV 03</c:v>
                </c:pt>
                <c:pt idx="44">
                  <c:v>I 04</c:v>
                </c:pt>
                <c:pt idx="45">
                  <c:v>II 04</c:v>
                </c:pt>
                <c:pt idx="46">
                  <c:v>III 04</c:v>
                </c:pt>
                <c:pt idx="47">
                  <c:v>IV 04</c:v>
                </c:pt>
                <c:pt idx="48">
                  <c:v>I 05</c:v>
                </c:pt>
                <c:pt idx="49">
                  <c:v>II 05</c:v>
                </c:pt>
                <c:pt idx="50">
                  <c:v>III 05</c:v>
                </c:pt>
                <c:pt idx="51">
                  <c:v>IV 05</c:v>
                </c:pt>
                <c:pt idx="52">
                  <c:v>I 06</c:v>
                </c:pt>
                <c:pt idx="53">
                  <c:v>II 06</c:v>
                </c:pt>
                <c:pt idx="54">
                  <c:v>III 06</c:v>
                </c:pt>
                <c:pt idx="55">
                  <c:v>IV 06</c:v>
                </c:pt>
                <c:pt idx="56">
                  <c:v>I 07</c:v>
                </c:pt>
                <c:pt idx="57">
                  <c:v>II 07</c:v>
                </c:pt>
                <c:pt idx="58">
                  <c:v>III 07</c:v>
                </c:pt>
                <c:pt idx="59">
                  <c:v>IV 07</c:v>
                </c:pt>
                <c:pt idx="60">
                  <c:v>I 08</c:v>
                </c:pt>
                <c:pt idx="61">
                  <c:v>II 08</c:v>
                </c:pt>
                <c:pt idx="62">
                  <c:v>III 08</c:v>
                </c:pt>
                <c:pt idx="63">
                  <c:v>IV 08</c:v>
                </c:pt>
                <c:pt idx="64">
                  <c:v>I 09</c:v>
                </c:pt>
                <c:pt idx="65">
                  <c:v>II 09</c:v>
                </c:pt>
                <c:pt idx="66">
                  <c:v>III 09</c:v>
                </c:pt>
                <c:pt idx="67">
                  <c:v>IV 09</c:v>
                </c:pt>
                <c:pt idx="68">
                  <c:v>I 10</c:v>
                </c:pt>
                <c:pt idx="69">
                  <c:v>II 10</c:v>
                </c:pt>
                <c:pt idx="70">
                  <c:v>III 10</c:v>
                </c:pt>
                <c:pt idx="71">
                  <c:v>IV 10</c:v>
                </c:pt>
                <c:pt idx="72">
                  <c:v>I 11</c:v>
                </c:pt>
                <c:pt idx="73">
                  <c:v>II 11</c:v>
                </c:pt>
                <c:pt idx="74">
                  <c:v>III 11</c:v>
                </c:pt>
                <c:pt idx="75">
                  <c:v>IV 11</c:v>
                </c:pt>
                <c:pt idx="76">
                  <c:v>I 12</c:v>
                </c:pt>
                <c:pt idx="77">
                  <c:v>II 12</c:v>
                </c:pt>
                <c:pt idx="78">
                  <c:v>III 12</c:v>
                </c:pt>
                <c:pt idx="79">
                  <c:v>IV 12</c:v>
                </c:pt>
              </c:strCache>
            </c:strRef>
          </c:cat>
          <c:val>
            <c:numRef>
              <c:f>Hoja2!$B$138:$B$217</c:f>
              <c:numCache>
                <c:formatCode>#,##0</c:formatCode>
                <c:ptCount val="80"/>
                <c:pt idx="0">
                  <c:v>13179.734052746215</c:v>
                </c:pt>
                <c:pt idx="1">
                  <c:v>16698.583670270491</c:v>
                </c:pt>
                <c:pt idx="2">
                  <c:v>18923.348810463704</c:v>
                </c:pt>
                <c:pt idx="3">
                  <c:v>20330.184385524451</c:v>
                </c:pt>
                <c:pt idx="4">
                  <c:v>18355.345275991425</c:v>
                </c:pt>
                <c:pt idx="5">
                  <c:v>20542.318128111943</c:v>
                </c:pt>
                <c:pt idx="6">
                  <c:v>21886.064599647216</c:v>
                </c:pt>
                <c:pt idx="7">
                  <c:v>22023.695007200877</c:v>
                </c:pt>
                <c:pt idx="8">
                  <c:v>17977.600566499277</c:v>
                </c:pt>
                <c:pt idx="9">
                  <c:v>16237.565925941966</c:v>
                </c:pt>
                <c:pt idx="10">
                  <c:v>16670.352658254917</c:v>
                </c:pt>
                <c:pt idx="11">
                  <c:v>17183.868719161081</c:v>
                </c:pt>
                <c:pt idx="12">
                  <c:v>15485.810153465973</c:v>
                </c:pt>
                <c:pt idx="13">
                  <c:v>19426.083742973875</c:v>
                </c:pt>
                <c:pt idx="14">
                  <c:v>20733.451111436902</c:v>
                </c:pt>
                <c:pt idx="15">
                  <c:v>21400.175575407928</c:v>
                </c:pt>
                <c:pt idx="16">
                  <c:v>19329.828385521087</c:v>
                </c:pt>
                <c:pt idx="17">
                  <c:v>23673.208948365675</c:v>
                </c:pt>
                <c:pt idx="18">
                  <c:v>25473.97631903884</c:v>
                </c:pt>
                <c:pt idx="19">
                  <c:v>26359.722235663477</c:v>
                </c:pt>
                <c:pt idx="20">
                  <c:v>24438.45784063368</c:v>
                </c:pt>
                <c:pt idx="21">
                  <c:v>27324.891674456947</c:v>
                </c:pt>
                <c:pt idx="22">
                  <c:v>26081.892121206933</c:v>
                </c:pt>
                <c:pt idx="23">
                  <c:v>24195.842643192198</c:v>
                </c:pt>
                <c:pt idx="24">
                  <c:v>19046.372314750399</c:v>
                </c:pt>
                <c:pt idx="25">
                  <c:v>21191.180611232616</c:v>
                </c:pt>
                <c:pt idx="26">
                  <c:v>23493.934808578953</c:v>
                </c:pt>
                <c:pt idx="27">
                  <c:v>22956.837060354694</c:v>
                </c:pt>
                <c:pt idx="28">
                  <c:v>17897.803277216281</c:v>
                </c:pt>
                <c:pt idx="29">
                  <c:v>19662.191149355545</c:v>
                </c:pt>
                <c:pt idx="30">
                  <c:v>20794.707387121765</c:v>
                </c:pt>
                <c:pt idx="31">
                  <c:v>20563.192355998202</c:v>
                </c:pt>
                <c:pt idx="32">
                  <c:v>15436.201303120582</c:v>
                </c:pt>
                <c:pt idx="33">
                  <c:v>16880.084071962818</c:v>
                </c:pt>
                <c:pt idx="34">
                  <c:v>14667.154865073866</c:v>
                </c:pt>
                <c:pt idx="35">
                  <c:v>12168.101618179957</c:v>
                </c:pt>
                <c:pt idx="36">
                  <c:v>7061.0774336090344</c:v>
                </c:pt>
                <c:pt idx="37">
                  <c:v>8235.0867729288984</c:v>
                </c:pt>
                <c:pt idx="38">
                  <c:v>8027.981572434297</c:v>
                </c:pt>
                <c:pt idx="39">
                  <c:v>9675.4693186660024</c:v>
                </c:pt>
                <c:pt idx="40">
                  <c:v>8651.0710950102784</c:v>
                </c:pt>
                <c:pt idx="41">
                  <c:v>11240.015807443317</c:v>
                </c:pt>
                <c:pt idx="42">
                  <c:v>12443.727050879645</c:v>
                </c:pt>
                <c:pt idx="43">
                  <c:v>15604.416362832731</c:v>
                </c:pt>
                <c:pt idx="44">
                  <c:v>15419.205694622338</c:v>
                </c:pt>
                <c:pt idx="45">
                  <c:v>17353.586519792007</c:v>
                </c:pt>
                <c:pt idx="46">
                  <c:v>19440.932625915651</c:v>
                </c:pt>
                <c:pt idx="47">
                  <c:v>20755.496314559325</c:v>
                </c:pt>
                <c:pt idx="48">
                  <c:v>17966.502946278237</c:v>
                </c:pt>
                <c:pt idx="49">
                  <c:v>23367.590222103638</c:v>
                </c:pt>
                <c:pt idx="50">
                  <c:v>24176.42709691677</c:v>
                </c:pt>
                <c:pt idx="51">
                  <c:v>26780.508724670341</c:v>
                </c:pt>
                <c:pt idx="52">
                  <c:v>22333.457553317483</c:v>
                </c:pt>
                <c:pt idx="53">
                  <c:v>26076.614382604686</c:v>
                </c:pt>
                <c:pt idx="54">
                  <c:v>29807.986050466185</c:v>
                </c:pt>
                <c:pt idx="55">
                  <c:v>30380.168908144624</c:v>
                </c:pt>
                <c:pt idx="56">
                  <c:v>27312.574240666421</c:v>
                </c:pt>
                <c:pt idx="57">
                  <c:v>31811.560082474498</c:v>
                </c:pt>
                <c:pt idx="58">
                  <c:v>36749.881313193982</c:v>
                </c:pt>
                <c:pt idx="59">
                  <c:v>37279.942838164359</c:v>
                </c:pt>
                <c:pt idx="60">
                  <c:v>36804.016182968146</c:v>
                </c:pt>
                <c:pt idx="61">
                  <c:v>39290.954947764389</c:v>
                </c:pt>
                <c:pt idx="62">
                  <c:v>42709.21285347399</c:v>
                </c:pt>
                <c:pt idx="63">
                  <c:v>35994.825039810865</c:v>
                </c:pt>
                <c:pt idx="64">
                  <c:v>26550.229003404263</c:v>
                </c:pt>
                <c:pt idx="65">
                  <c:v>32000.722477066971</c:v>
                </c:pt>
                <c:pt idx="66">
                  <c:v>33620.648467330975</c:v>
                </c:pt>
                <c:pt idx="67">
                  <c:v>33613.999662560411</c:v>
                </c:pt>
                <c:pt idx="68">
                  <c:v>33325.266338840498</c:v>
                </c:pt>
                <c:pt idx="69">
                  <c:v>43357.515492373204</c:v>
                </c:pt>
                <c:pt idx="70">
                  <c:v>52254.72378041019</c:v>
                </c:pt>
                <c:pt idx="71">
                  <c:v>48582.279365807881</c:v>
                </c:pt>
                <c:pt idx="72">
                  <c:v>44450.230495058568</c:v>
                </c:pt>
                <c:pt idx="73">
                  <c:v>61253.135361326233</c:v>
                </c:pt>
                <c:pt idx="74">
                  <c:v>64359.159320804451</c:v>
                </c:pt>
                <c:pt idx="75">
                  <c:v>53969.536877541745</c:v>
                </c:pt>
                <c:pt idx="76">
                  <c:v>45456.056943555894</c:v>
                </c:pt>
                <c:pt idx="77">
                  <c:v>45017.810876258351</c:v>
                </c:pt>
                <c:pt idx="78">
                  <c:v>62986.397371131054</c:v>
                </c:pt>
                <c:pt idx="79">
                  <c:v>54951.219999076027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69-424A-B368-530B2A8CE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85344"/>
        <c:axId val="165386880"/>
      </c:lineChart>
      <c:catAx>
        <c:axId val="16538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386880"/>
        <c:crosses val="autoZero"/>
        <c:auto val="1"/>
        <c:lblAlgn val="ctr"/>
        <c:lblOffset val="100"/>
        <c:noMultiLvlLbl val="0"/>
      </c:catAx>
      <c:valAx>
        <c:axId val="1653868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5385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Hoja2!$A$138:$A$217</c:f>
              <c:strCache>
                <c:ptCount val="80"/>
                <c:pt idx="0">
                  <c:v>I 93</c:v>
                </c:pt>
                <c:pt idx="1">
                  <c:v>II 93</c:v>
                </c:pt>
                <c:pt idx="2">
                  <c:v>III 93</c:v>
                </c:pt>
                <c:pt idx="3">
                  <c:v>IV 93</c:v>
                </c:pt>
                <c:pt idx="4">
                  <c:v>I 94</c:v>
                </c:pt>
                <c:pt idx="5">
                  <c:v>II 94</c:v>
                </c:pt>
                <c:pt idx="6">
                  <c:v>III 94</c:v>
                </c:pt>
                <c:pt idx="7">
                  <c:v>IV 94</c:v>
                </c:pt>
                <c:pt idx="8">
                  <c:v>I 95</c:v>
                </c:pt>
                <c:pt idx="9">
                  <c:v>II 95</c:v>
                </c:pt>
                <c:pt idx="10">
                  <c:v>III 95</c:v>
                </c:pt>
                <c:pt idx="11">
                  <c:v>IV 95</c:v>
                </c:pt>
                <c:pt idx="12">
                  <c:v>I 96</c:v>
                </c:pt>
                <c:pt idx="13">
                  <c:v>II 96</c:v>
                </c:pt>
                <c:pt idx="14">
                  <c:v>III 96</c:v>
                </c:pt>
                <c:pt idx="15">
                  <c:v>IV 96</c:v>
                </c:pt>
                <c:pt idx="16">
                  <c:v>I 97</c:v>
                </c:pt>
                <c:pt idx="17">
                  <c:v>II 97</c:v>
                </c:pt>
                <c:pt idx="18">
                  <c:v>III 97</c:v>
                </c:pt>
                <c:pt idx="19">
                  <c:v>IV 97</c:v>
                </c:pt>
                <c:pt idx="20">
                  <c:v>I 98</c:v>
                </c:pt>
                <c:pt idx="21">
                  <c:v>II 98</c:v>
                </c:pt>
                <c:pt idx="22">
                  <c:v>III 98</c:v>
                </c:pt>
                <c:pt idx="23">
                  <c:v>IV 98</c:v>
                </c:pt>
                <c:pt idx="24">
                  <c:v>I 99</c:v>
                </c:pt>
                <c:pt idx="25">
                  <c:v>II 99</c:v>
                </c:pt>
                <c:pt idx="26">
                  <c:v>III 99</c:v>
                </c:pt>
                <c:pt idx="27">
                  <c:v>IV 99</c:v>
                </c:pt>
                <c:pt idx="28">
                  <c:v>I 00</c:v>
                </c:pt>
                <c:pt idx="29">
                  <c:v>II 00</c:v>
                </c:pt>
                <c:pt idx="30">
                  <c:v>III 00</c:v>
                </c:pt>
                <c:pt idx="31">
                  <c:v>IV 00</c:v>
                </c:pt>
                <c:pt idx="32">
                  <c:v>I 01</c:v>
                </c:pt>
                <c:pt idx="33">
                  <c:v>II 01</c:v>
                </c:pt>
                <c:pt idx="34">
                  <c:v>III 01</c:v>
                </c:pt>
                <c:pt idx="35">
                  <c:v>IV 01</c:v>
                </c:pt>
                <c:pt idx="36">
                  <c:v>I 02</c:v>
                </c:pt>
                <c:pt idx="37">
                  <c:v>II 02</c:v>
                </c:pt>
                <c:pt idx="38">
                  <c:v>III 02</c:v>
                </c:pt>
                <c:pt idx="39">
                  <c:v>IV 02</c:v>
                </c:pt>
                <c:pt idx="40">
                  <c:v>I 03</c:v>
                </c:pt>
                <c:pt idx="41">
                  <c:v>II 03</c:v>
                </c:pt>
                <c:pt idx="42">
                  <c:v>III 03</c:v>
                </c:pt>
                <c:pt idx="43">
                  <c:v>IV 03</c:v>
                </c:pt>
                <c:pt idx="44">
                  <c:v>I 04</c:v>
                </c:pt>
                <c:pt idx="45">
                  <c:v>II 04</c:v>
                </c:pt>
                <c:pt idx="46">
                  <c:v>III 04</c:v>
                </c:pt>
                <c:pt idx="47">
                  <c:v>IV 04</c:v>
                </c:pt>
                <c:pt idx="48">
                  <c:v>I 05</c:v>
                </c:pt>
                <c:pt idx="49">
                  <c:v>II 05</c:v>
                </c:pt>
                <c:pt idx="50">
                  <c:v>III 05</c:v>
                </c:pt>
                <c:pt idx="51">
                  <c:v>IV 05</c:v>
                </c:pt>
                <c:pt idx="52">
                  <c:v>I 06</c:v>
                </c:pt>
                <c:pt idx="53">
                  <c:v>II 06</c:v>
                </c:pt>
                <c:pt idx="54">
                  <c:v>III 06</c:v>
                </c:pt>
                <c:pt idx="55">
                  <c:v>IV 06</c:v>
                </c:pt>
                <c:pt idx="56">
                  <c:v>I 07</c:v>
                </c:pt>
                <c:pt idx="57">
                  <c:v>II 07</c:v>
                </c:pt>
                <c:pt idx="58">
                  <c:v>III 07</c:v>
                </c:pt>
                <c:pt idx="59">
                  <c:v>IV 07</c:v>
                </c:pt>
                <c:pt idx="60">
                  <c:v>I 08</c:v>
                </c:pt>
                <c:pt idx="61">
                  <c:v>II 08</c:v>
                </c:pt>
                <c:pt idx="62">
                  <c:v>III 08</c:v>
                </c:pt>
                <c:pt idx="63">
                  <c:v>IV 08</c:v>
                </c:pt>
                <c:pt idx="64">
                  <c:v>I 09</c:v>
                </c:pt>
                <c:pt idx="65">
                  <c:v>II 09</c:v>
                </c:pt>
                <c:pt idx="66">
                  <c:v>III 09</c:v>
                </c:pt>
                <c:pt idx="67">
                  <c:v>IV 09</c:v>
                </c:pt>
                <c:pt idx="68">
                  <c:v>I 10</c:v>
                </c:pt>
                <c:pt idx="69">
                  <c:v>II 10</c:v>
                </c:pt>
                <c:pt idx="70">
                  <c:v>III 10</c:v>
                </c:pt>
                <c:pt idx="71">
                  <c:v>IV 10</c:v>
                </c:pt>
                <c:pt idx="72">
                  <c:v>I 11</c:v>
                </c:pt>
                <c:pt idx="73">
                  <c:v>II 11</c:v>
                </c:pt>
                <c:pt idx="74">
                  <c:v>III 11</c:v>
                </c:pt>
                <c:pt idx="75">
                  <c:v>IV 11</c:v>
                </c:pt>
                <c:pt idx="76">
                  <c:v>I 12</c:v>
                </c:pt>
                <c:pt idx="77">
                  <c:v>II 12</c:v>
                </c:pt>
                <c:pt idx="78">
                  <c:v>III 12</c:v>
                </c:pt>
                <c:pt idx="79">
                  <c:v>IV 12</c:v>
                </c:pt>
              </c:strCache>
            </c:strRef>
          </c:cat>
          <c:val>
            <c:numRef>
              <c:f>Hoja2!$B$138:$B$217</c:f>
              <c:numCache>
                <c:formatCode>#,##0</c:formatCode>
                <c:ptCount val="80"/>
                <c:pt idx="0">
                  <c:v>13179.734052746215</c:v>
                </c:pt>
                <c:pt idx="1">
                  <c:v>16698.583670270491</c:v>
                </c:pt>
                <c:pt idx="2">
                  <c:v>18923.348810463704</c:v>
                </c:pt>
                <c:pt idx="3">
                  <c:v>20330.184385524451</c:v>
                </c:pt>
                <c:pt idx="4">
                  <c:v>18355.345275991425</c:v>
                </c:pt>
                <c:pt idx="5">
                  <c:v>20542.318128111943</c:v>
                </c:pt>
                <c:pt idx="6">
                  <c:v>21886.064599647216</c:v>
                </c:pt>
                <c:pt idx="7">
                  <c:v>22023.695007200877</c:v>
                </c:pt>
                <c:pt idx="8">
                  <c:v>17977.600566499277</c:v>
                </c:pt>
                <c:pt idx="9">
                  <c:v>16237.565925941966</c:v>
                </c:pt>
                <c:pt idx="10">
                  <c:v>16670.352658254917</c:v>
                </c:pt>
                <c:pt idx="11">
                  <c:v>17183.868719161081</c:v>
                </c:pt>
                <c:pt idx="12">
                  <c:v>15485.810153465973</c:v>
                </c:pt>
                <c:pt idx="13">
                  <c:v>19426.083742973875</c:v>
                </c:pt>
                <c:pt idx="14">
                  <c:v>20733.451111436902</c:v>
                </c:pt>
                <c:pt idx="15">
                  <c:v>21400.175575407928</c:v>
                </c:pt>
                <c:pt idx="16">
                  <c:v>19329.828385521087</c:v>
                </c:pt>
                <c:pt idx="17">
                  <c:v>23673.208948365675</c:v>
                </c:pt>
                <c:pt idx="18">
                  <c:v>25473.97631903884</c:v>
                </c:pt>
                <c:pt idx="19">
                  <c:v>26359.722235663477</c:v>
                </c:pt>
                <c:pt idx="20">
                  <c:v>24438.45784063368</c:v>
                </c:pt>
                <c:pt idx="21">
                  <c:v>27324.891674456947</c:v>
                </c:pt>
                <c:pt idx="22">
                  <c:v>26081.892121206933</c:v>
                </c:pt>
                <c:pt idx="23">
                  <c:v>24195.842643192198</c:v>
                </c:pt>
                <c:pt idx="24">
                  <c:v>19046.372314750399</c:v>
                </c:pt>
                <c:pt idx="25">
                  <c:v>21191.180611232616</c:v>
                </c:pt>
                <c:pt idx="26">
                  <c:v>23493.934808578953</c:v>
                </c:pt>
                <c:pt idx="27">
                  <c:v>22956.837060354694</c:v>
                </c:pt>
                <c:pt idx="28">
                  <c:v>17897.803277216281</c:v>
                </c:pt>
                <c:pt idx="29">
                  <c:v>19662.191149355545</c:v>
                </c:pt>
                <c:pt idx="30">
                  <c:v>20794.707387121765</c:v>
                </c:pt>
                <c:pt idx="31">
                  <c:v>20563.192355998202</c:v>
                </c:pt>
                <c:pt idx="32">
                  <c:v>15436.201303120582</c:v>
                </c:pt>
                <c:pt idx="33">
                  <c:v>16880.084071962818</c:v>
                </c:pt>
                <c:pt idx="34">
                  <c:v>14667.154865073866</c:v>
                </c:pt>
                <c:pt idx="35">
                  <c:v>12168.101618179957</c:v>
                </c:pt>
                <c:pt idx="36">
                  <c:v>7061.0774336090344</c:v>
                </c:pt>
                <c:pt idx="37">
                  <c:v>8235.0867729288984</c:v>
                </c:pt>
                <c:pt idx="38">
                  <c:v>8027.981572434297</c:v>
                </c:pt>
                <c:pt idx="39">
                  <c:v>9675.4693186660024</c:v>
                </c:pt>
                <c:pt idx="40">
                  <c:v>8651.0710950102784</c:v>
                </c:pt>
                <c:pt idx="41">
                  <c:v>11240.015807443317</c:v>
                </c:pt>
                <c:pt idx="42">
                  <c:v>12443.727050879645</c:v>
                </c:pt>
                <c:pt idx="43">
                  <c:v>15604.416362832731</c:v>
                </c:pt>
                <c:pt idx="44">
                  <c:v>15419.205694622338</c:v>
                </c:pt>
                <c:pt idx="45">
                  <c:v>17353.586519792007</c:v>
                </c:pt>
                <c:pt idx="46">
                  <c:v>19440.932625915651</c:v>
                </c:pt>
                <c:pt idx="47">
                  <c:v>20755.496314559325</c:v>
                </c:pt>
                <c:pt idx="48">
                  <c:v>17966.502946278237</c:v>
                </c:pt>
                <c:pt idx="49">
                  <c:v>23367.590222103638</c:v>
                </c:pt>
                <c:pt idx="50">
                  <c:v>24176.42709691677</c:v>
                </c:pt>
                <c:pt idx="51">
                  <c:v>26780.508724670341</c:v>
                </c:pt>
                <c:pt idx="52">
                  <c:v>22333.457553317483</c:v>
                </c:pt>
                <c:pt idx="53">
                  <c:v>26076.614382604686</c:v>
                </c:pt>
                <c:pt idx="54">
                  <c:v>29807.986050466185</c:v>
                </c:pt>
                <c:pt idx="55">
                  <c:v>30380.168908144624</c:v>
                </c:pt>
                <c:pt idx="56">
                  <c:v>27312.574240666421</c:v>
                </c:pt>
                <c:pt idx="57">
                  <c:v>31811.560082474498</c:v>
                </c:pt>
                <c:pt idx="58">
                  <c:v>36749.881313193982</c:v>
                </c:pt>
                <c:pt idx="59">
                  <c:v>37279.942838164359</c:v>
                </c:pt>
                <c:pt idx="60">
                  <c:v>36804.016182968146</c:v>
                </c:pt>
                <c:pt idx="61">
                  <c:v>39290.954947764389</c:v>
                </c:pt>
                <c:pt idx="62">
                  <c:v>42709.21285347399</c:v>
                </c:pt>
                <c:pt idx="63">
                  <c:v>35994.825039810865</c:v>
                </c:pt>
                <c:pt idx="64">
                  <c:v>26550.229003404263</c:v>
                </c:pt>
                <c:pt idx="65">
                  <c:v>32000.722477066971</c:v>
                </c:pt>
                <c:pt idx="66">
                  <c:v>33620.648467330975</c:v>
                </c:pt>
                <c:pt idx="67">
                  <c:v>33613.999662560411</c:v>
                </c:pt>
                <c:pt idx="68">
                  <c:v>33325.266338840498</c:v>
                </c:pt>
                <c:pt idx="69">
                  <c:v>43357.515492373204</c:v>
                </c:pt>
                <c:pt idx="70">
                  <c:v>52254.72378041019</c:v>
                </c:pt>
                <c:pt idx="71">
                  <c:v>48582.279365807881</c:v>
                </c:pt>
                <c:pt idx="72">
                  <c:v>44450.230495058568</c:v>
                </c:pt>
                <c:pt idx="73">
                  <c:v>61253.135361326233</c:v>
                </c:pt>
                <c:pt idx="74">
                  <c:v>64359.159320804451</c:v>
                </c:pt>
                <c:pt idx="75">
                  <c:v>53969.536877541745</c:v>
                </c:pt>
                <c:pt idx="76">
                  <c:v>45456.056943555894</c:v>
                </c:pt>
                <c:pt idx="77">
                  <c:v>45017.810876258351</c:v>
                </c:pt>
                <c:pt idx="78">
                  <c:v>62986.397371131054</c:v>
                </c:pt>
                <c:pt idx="79">
                  <c:v>54951.219999076027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A1-42FD-9CE8-C9F4C08FA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879808"/>
        <c:axId val="165881344"/>
      </c:lineChart>
      <c:catAx>
        <c:axId val="16587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881344"/>
        <c:crosses val="autoZero"/>
        <c:auto val="1"/>
        <c:lblAlgn val="ctr"/>
        <c:lblOffset val="100"/>
        <c:noMultiLvlLbl val="0"/>
      </c:catAx>
      <c:valAx>
        <c:axId val="1658813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587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Hoja2!$D$137</c:f>
              <c:strCache>
                <c:ptCount val="1"/>
                <c:pt idx="0">
                  <c:v>diferenciación</c:v>
                </c:pt>
              </c:strCache>
            </c:strRef>
          </c:tx>
          <c:marker>
            <c:symbol val="none"/>
          </c:marker>
          <c:val>
            <c:numRef>
              <c:f>Hoja2!$D$138:$D$217</c:f>
              <c:numCache>
                <c:formatCode>#,##0</c:formatCode>
                <c:ptCount val="80"/>
                <c:pt idx="1">
                  <c:v>3518.8496175242763</c:v>
                </c:pt>
                <c:pt idx="2">
                  <c:v>2224.7651401932126</c:v>
                </c:pt>
                <c:pt idx="3">
                  <c:v>1406.8355750607479</c:v>
                </c:pt>
                <c:pt idx="4">
                  <c:v>-1974.8391095330262</c:v>
                </c:pt>
                <c:pt idx="5">
                  <c:v>2186.9728521205179</c:v>
                </c:pt>
                <c:pt idx="6">
                  <c:v>1343.7464715352726</c:v>
                </c:pt>
                <c:pt idx="7">
                  <c:v>137.63040755366092</c:v>
                </c:pt>
                <c:pt idx="8">
                  <c:v>-4046.0944407015995</c:v>
                </c:pt>
                <c:pt idx="9">
                  <c:v>-1740.0346405573109</c:v>
                </c:pt>
                <c:pt idx="10">
                  <c:v>432.78673231295033</c:v>
                </c:pt>
                <c:pt idx="11">
                  <c:v>513.51606090616406</c:v>
                </c:pt>
                <c:pt idx="12">
                  <c:v>-1698.058565695108</c:v>
                </c:pt>
                <c:pt idx="13">
                  <c:v>3940.2735895079022</c:v>
                </c:pt>
                <c:pt idx="14">
                  <c:v>1307.3673684630267</c:v>
                </c:pt>
                <c:pt idx="15">
                  <c:v>666.72446397102613</c:v>
                </c:pt>
                <c:pt idx="16">
                  <c:v>-2070.3471898868411</c:v>
                </c:pt>
                <c:pt idx="17">
                  <c:v>4343.380562844588</c:v>
                </c:pt>
                <c:pt idx="18">
                  <c:v>1800.7673706731657</c:v>
                </c:pt>
                <c:pt idx="19">
                  <c:v>885.74591662463718</c:v>
                </c:pt>
                <c:pt idx="20">
                  <c:v>-1921.264395029797</c:v>
                </c:pt>
                <c:pt idx="21">
                  <c:v>2886.4338338232665</c:v>
                </c:pt>
                <c:pt idx="22">
                  <c:v>-1242.9995532500143</c:v>
                </c:pt>
                <c:pt idx="23">
                  <c:v>-1886.0494780147346</c:v>
                </c:pt>
                <c:pt idx="24">
                  <c:v>-5149.4703284417992</c:v>
                </c:pt>
                <c:pt idx="25">
                  <c:v>2144.808296482217</c:v>
                </c:pt>
                <c:pt idx="26">
                  <c:v>2302.7541973463376</c:v>
                </c:pt>
                <c:pt idx="27">
                  <c:v>-537.0977482242597</c:v>
                </c:pt>
                <c:pt idx="28">
                  <c:v>-5059.0337831384131</c:v>
                </c:pt>
                <c:pt idx="29">
                  <c:v>1764.3878721392648</c:v>
                </c:pt>
                <c:pt idx="30">
                  <c:v>1132.51623776622</c:v>
                </c:pt>
                <c:pt idx="31">
                  <c:v>-231.51503112356295</c:v>
                </c:pt>
                <c:pt idx="32">
                  <c:v>-5126.9910528776199</c:v>
                </c:pt>
                <c:pt idx="33">
                  <c:v>1443.8827688422352</c:v>
                </c:pt>
                <c:pt idx="34">
                  <c:v>-2212.9292068889517</c:v>
                </c:pt>
                <c:pt idx="35">
                  <c:v>-2499.0532468939091</c:v>
                </c:pt>
                <c:pt idx="36">
                  <c:v>-5107.0241845709224</c:v>
                </c:pt>
                <c:pt idx="37">
                  <c:v>1174.009339319864</c:v>
                </c:pt>
                <c:pt idx="38">
                  <c:v>-207.10520049460138</c:v>
                </c:pt>
                <c:pt idx="39">
                  <c:v>1647.4877462317054</c:v>
                </c:pt>
                <c:pt idx="40">
                  <c:v>-1024.398223655724</c:v>
                </c:pt>
                <c:pt idx="41">
                  <c:v>2588.9447124330381</c:v>
                </c:pt>
                <c:pt idx="42">
                  <c:v>1203.711243436328</c:v>
                </c:pt>
                <c:pt idx="43">
                  <c:v>3160.6893119530869</c:v>
                </c:pt>
                <c:pt idx="44">
                  <c:v>-185.21066821039312</c:v>
                </c:pt>
                <c:pt idx="45">
                  <c:v>1934.3808251696682</c:v>
                </c:pt>
                <c:pt idx="46">
                  <c:v>2087.3461061236449</c:v>
                </c:pt>
                <c:pt idx="47">
                  <c:v>1314.5636886436732</c:v>
                </c:pt>
                <c:pt idx="48">
                  <c:v>-2788.9933682810879</c:v>
                </c:pt>
                <c:pt idx="49">
                  <c:v>5401.0872758254009</c:v>
                </c:pt>
                <c:pt idx="50">
                  <c:v>808.83687481313245</c:v>
                </c:pt>
                <c:pt idx="51">
                  <c:v>2604.0816277535705</c:v>
                </c:pt>
                <c:pt idx="52">
                  <c:v>-4447.0511713528576</c:v>
                </c:pt>
                <c:pt idx="53">
                  <c:v>3743.1568292872034</c:v>
                </c:pt>
                <c:pt idx="54">
                  <c:v>3731.3716678614983</c:v>
                </c:pt>
                <c:pt idx="55">
                  <c:v>572.18285767843918</c:v>
                </c:pt>
                <c:pt idx="56">
                  <c:v>-3067.5946674782026</c:v>
                </c:pt>
                <c:pt idx="57">
                  <c:v>4498.9858418080767</c:v>
                </c:pt>
                <c:pt idx="58">
                  <c:v>4938.3212307194844</c:v>
                </c:pt>
                <c:pt idx="59">
                  <c:v>530.06152497037692</c:v>
                </c:pt>
                <c:pt idx="60">
                  <c:v>-475.92665519621369</c:v>
                </c:pt>
                <c:pt idx="61">
                  <c:v>2486.938764796243</c:v>
                </c:pt>
                <c:pt idx="62">
                  <c:v>3418.2579057096009</c:v>
                </c:pt>
                <c:pt idx="63">
                  <c:v>-6714.3878136631247</c:v>
                </c:pt>
                <c:pt idx="64">
                  <c:v>-9444.5960364066013</c:v>
                </c:pt>
                <c:pt idx="65">
                  <c:v>5450.4934736627074</c:v>
                </c:pt>
                <c:pt idx="66">
                  <c:v>1619.9259902640042</c:v>
                </c:pt>
                <c:pt idx="67">
                  <c:v>-6.6488047705643112</c:v>
                </c:pt>
                <c:pt idx="68">
                  <c:v>-288.73332371991273</c:v>
                </c:pt>
                <c:pt idx="69">
                  <c:v>10032.249153532706</c:v>
                </c:pt>
                <c:pt idx="70">
                  <c:v>8897.2082880369853</c:v>
                </c:pt>
                <c:pt idx="71">
                  <c:v>-3672.4444146023088</c:v>
                </c:pt>
                <c:pt idx="72">
                  <c:v>-4132.0488707493132</c:v>
                </c:pt>
                <c:pt idx="73">
                  <c:v>16802.904866267665</c:v>
                </c:pt>
                <c:pt idx="74">
                  <c:v>3106.0239594782179</c:v>
                </c:pt>
                <c:pt idx="75">
                  <c:v>-10389.622443262706</c:v>
                </c:pt>
                <c:pt idx="76">
                  <c:v>-8513.4799339858509</c:v>
                </c:pt>
                <c:pt idx="77">
                  <c:v>-438.24606729754305</c:v>
                </c:pt>
                <c:pt idx="78">
                  <c:v>17968.586494872703</c:v>
                </c:pt>
                <c:pt idx="79">
                  <c:v>-8035.1773720550264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7-4652-8BB3-FA6C3B88D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890688"/>
        <c:axId val="165900672"/>
      </c:lineChart>
      <c:catAx>
        <c:axId val="16589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65900672"/>
        <c:crosses val="autoZero"/>
        <c:auto val="1"/>
        <c:lblAlgn val="ctr"/>
        <c:lblOffset val="100"/>
        <c:noMultiLvlLbl val="0"/>
      </c:catAx>
      <c:valAx>
        <c:axId val="165900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8906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Hoja2!$E$137</c:f>
              <c:strCache>
                <c:ptCount val="1"/>
                <c:pt idx="0">
                  <c:v>MCO</c:v>
                </c:pt>
              </c:strCache>
            </c:strRef>
          </c:tx>
          <c:marker>
            <c:symbol val="none"/>
          </c:marker>
          <c:val>
            <c:numRef>
              <c:f>Hoja2!$E$138:$E$217</c:f>
              <c:numCache>
                <c:formatCode>0</c:formatCode>
                <c:ptCount val="80"/>
                <c:pt idx="0">
                  <c:v>10226.673038040779</c:v>
                </c:pt>
                <c:pt idx="1">
                  <c:v>10631.437323520247</c:v>
                </c:pt>
                <c:pt idx="2">
                  <c:v>11036.201608999714</c:v>
                </c:pt>
                <c:pt idx="3">
                  <c:v>11440.965894479183</c:v>
                </c:pt>
                <c:pt idx="4">
                  <c:v>11845.730179958651</c:v>
                </c:pt>
                <c:pt idx="5">
                  <c:v>12250.494465438118</c:v>
                </c:pt>
                <c:pt idx="6">
                  <c:v>12655.258750917586</c:v>
                </c:pt>
                <c:pt idx="7">
                  <c:v>13060.023036397055</c:v>
                </c:pt>
                <c:pt idx="8">
                  <c:v>13464.787321876523</c:v>
                </c:pt>
                <c:pt idx="9">
                  <c:v>13869.551607355992</c:v>
                </c:pt>
                <c:pt idx="10">
                  <c:v>14274.315892835459</c:v>
                </c:pt>
                <c:pt idx="11">
                  <c:v>14679.080178314927</c:v>
                </c:pt>
                <c:pt idx="12">
                  <c:v>15083.844463794396</c:v>
                </c:pt>
                <c:pt idx="13">
                  <c:v>15488.608749273862</c:v>
                </c:pt>
                <c:pt idx="14">
                  <c:v>15893.373034753331</c:v>
                </c:pt>
                <c:pt idx="15">
                  <c:v>16298.1373202328</c:v>
                </c:pt>
                <c:pt idx="16">
                  <c:v>16702.901605712268</c:v>
                </c:pt>
                <c:pt idx="17">
                  <c:v>17107.665891191737</c:v>
                </c:pt>
                <c:pt idx="18">
                  <c:v>17512.430176671201</c:v>
                </c:pt>
                <c:pt idx="19">
                  <c:v>17917.19446215067</c:v>
                </c:pt>
                <c:pt idx="20">
                  <c:v>18321.958747630139</c:v>
                </c:pt>
                <c:pt idx="21">
                  <c:v>18726.723033109607</c:v>
                </c:pt>
                <c:pt idx="22">
                  <c:v>19131.487318589076</c:v>
                </c:pt>
                <c:pt idx="23">
                  <c:v>19536.251604068544</c:v>
                </c:pt>
                <c:pt idx="24">
                  <c:v>19941.015889548013</c:v>
                </c:pt>
                <c:pt idx="25">
                  <c:v>20345.780175027481</c:v>
                </c:pt>
                <c:pt idx="26">
                  <c:v>20750.54446050695</c:v>
                </c:pt>
                <c:pt idx="27">
                  <c:v>21155.308745986418</c:v>
                </c:pt>
                <c:pt idx="28">
                  <c:v>21560.073031465887</c:v>
                </c:pt>
                <c:pt idx="29">
                  <c:v>21964.837316945352</c:v>
                </c:pt>
                <c:pt idx="30">
                  <c:v>22369.60160242482</c:v>
                </c:pt>
                <c:pt idx="31">
                  <c:v>22774.365887904289</c:v>
                </c:pt>
                <c:pt idx="32">
                  <c:v>23179.130173383757</c:v>
                </c:pt>
                <c:pt idx="33">
                  <c:v>23583.894458863226</c:v>
                </c:pt>
                <c:pt idx="34">
                  <c:v>23988.658744342691</c:v>
                </c:pt>
                <c:pt idx="35">
                  <c:v>24393.423029822159</c:v>
                </c:pt>
                <c:pt idx="36">
                  <c:v>24798.187315301628</c:v>
                </c:pt>
                <c:pt idx="37">
                  <c:v>25202.951600781096</c:v>
                </c:pt>
                <c:pt idx="38">
                  <c:v>25607.715886260565</c:v>
                </c:pt>
                <c:pt idx="39">
                  <c:v>26012.480171740033</c:v>
                </c:pt>
                <c:pt idx="40">
                  <c:v>26417.244457219502</c:v>
                </c:pt>
                <c:pt idx="41">
                  <c:v>26822.00874269897</c:v>
                </c:pt>
                <c:pt idx="42">
                  <c:v>27226.773028178439</c:v>
                </c:pt>
                <c:pt idx="43">
                  <c:v>27631.537313657904</c:v>
                </c:pt>
                <c:pt idx="44">
                  <c:v>28036.301599137372</c:v>
                </c:pt>
                <c:pt idx="45">
                  <c:v>28441.065884616841</c:v>
                </c:pt>
                <c:pt idx="46">
                  <c:v>28845.830170096309</c:v>
                </c:pt>
                <c:pt idx="47">
                  <c:v>29250.594455575778</c:v>
                </c:pt>
                <c:pt idx="48">
                  <c:v>29655.358741055246</c:v>
                </c:pt>
                <c:pt idx="49">
                  <c:v>30060.123026534715</c:v>
                </c:pt>
                <c:pt idx="50">
                  <c:v>30464.887312014183</c:v>
                </c:pt>
                <c:pt idx="51">
                  <c:v>30869.651597493652</c:v>
                </c:pt>
                <c:pt idx="52">
                  <c:v>31274.415882973117</c:v>
                </c:pt>
                <c:pt idx="53">
                  <c:v>31679.180168452585</c:v>
                </c:pt>
                <c:pt idx="54">
                  <c:v>32083.944453932054</c:v>
                </c:pt>
                <c:pt idx="55">
                  <c:v>32488.708739411522</c:v>
                </c:pt>
                <c:pt idx="56">
                  <c:v>32893.473024890991</c:v>
                </c:pt>
                <c:pt idx="57">
                  <c:v>33298.237310370459</c:v>
                </c:pt>
                <c:pt idx="58">
                  <c:v>33703.001595849928</c:v>
                </c:pt>
                <c:pt idx="59">
                  <c:v>34107.765881329397</c:v>
                </c:pt>
                <c:pt idx="60">
                  <c:v>34512.530166808865</c:v>
                </c:pt>
                <c:pt idx="61">
                  <c:v>34917.294452288334</c:v>
                </c:pt>
                <c:pt idx="62">
                  <c:v>35322.058737767802</c:v>
                </c:pt>
                <c:pt idx="63">
                  <c:v>35726.823023247271</c:v>
                </c:pt>
                <c:pt idx="64">
                  <c:v>36131.587308726739</c:v>
                </c:pt>
                <c:pt idx="65">
                  <c:v>36536.351594206208</c:v>
                </c:pt>
                <c:pt idx="66">
                  <c:v>36941.115879685676</c:v>
                </c:pt>
                <c:pt idx="67">
                  <c:v>37345.880165165145</c:v>
                </c:pt>
                <c:pt idx="68">
                  <c:v>37750.644450644606</c:v>
                </c:pt>
                <c:pt idx="69">
                  <c:v>38155.408736124074</c:v>
                </c:pt>
                <c:pt idx="70">
                  <c:v>38560.173021603543</c:v>
                </c:pt>
                <c:pt idx="71">
                  <c:v>38964.937307083012</c:v>
                </c:pt>
                <c:pt idx="72">
                  <c:v>39369.70159256248</c:v>
                </c:pt>
                <c:pt idx="73">
                  <c:v>39774.465878041949</c:v>
                </c:pt>
                <c:pt idx="74">
                  <c:v>40179.230163521417</c:v>
                </c:pt>
                <c:pt idx="75">
                  <c:v>40583.994449000878</c:v>
                </c:pt>
                <c:pt idx="76">
                  <c:v>40988.758734480347</c:v>
                </c:pt>
                <c:pt idx="77">
                  <c:v>41393.523019959815</c:v>
                </c:pt>
                <c:pt idx="78">
                  <c:v>41798.287305439284</c:v>
                </c:pt>
                <c:pt idx="79">
                  <c:v>42203.051590918752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95-4E12-A7B3-7AA05361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921152"/>
        <c:axId val="165922688"/>
      </c:lineChart>
      <c:catAx>
        <c:axId val="16592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165922688"/>
        <c:crosses val="autoZero"/>
        <c:auto val="1"/>
        <c:lblAlgn val="ctr"/>
        <c:lblOffset val="100"/>
        <c:noMultiLvlLbl val="0"/>
      </c:catAx>
      <c:valAx>
        <c:axId val="1659226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59211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Hoja2!$F$137</c:f>
              <c:strCache>
                <c:ptCount val="1"/>
                <c:pt idx="0">
                  <c:v>media móvil</c:v>
                </c:pt>
              </c:strCache>
            </c:strRef>
          </c:tx>
          <c:marker>
            <c:symbol val="none"/>
          </c:marker>
          <c:val>
            <c:numRef>
              <c:f>Hoja2!$F$138:$F$217</c:f>
              <c:numCache>
                <c:formatCode>#,##0</c:formatCode>
                <c:ptCount val="80"/>
                <c:pt idx="3">
                  <c:v>17282.962729751216</c:v>
                </c:pt>
                <c:pt idx="4">
                  <c:v>18576.865535562516</c:v>
                </c:pt>
                <c:pt idx="5">
                  <c:v>19537.799150022882</c:v>
                </c:pt>
                <c:pt idx="6">
                  <c:v>20278.478097318759</c:v>
                </c:pt>
                <c:pt idx="7">
                  <c:v>20701.855752737865</c:v>
                </c:pt>
                <c:pt idx="8">
                  <c:v>20607.419575364831</c:v>
                </c:pt>
                <c:pt idx="9">
                  <c:v>19531.231524822335</c:v>
                </c:pt>
                <c:pt idx="10">
                  <c:v>18227.303539474262</c:v>
                </c:pt>
                <c:pt idx="11">
                  <c:v>17017.346967464313</c:v>
                </c:pt>
                <c:pt idx="12">
                  <c:v>16394.399364205987</c:v>
                </c:pt>
                <c:pt idx="13">
                  <c:v>17191.528818463961</c:v>
                </c:pt>
                <c:pt idx="14">
                  <c:v>18207.303431759457</c:v>
                </c:pt>
                <c:pt idx="15">
                  <c:v>19261.380145821167</c:v>
                </c:pt>
                <c:pt idx="16">
                  <c:v>20222.384703834949</c:v>
                </c:pt>
                <c:pt idx="17">
                  <c:v>21284.166005182899</c:v>
                </c:pt>
                <c:pt idx="18">
                  <c:v>22469.297307083383</c:v>
                </c:pt>
                <c:pt idx="19">
                  <c:v>23709.183972147272</c:v>
                </c:pt>
                <c:pt idx="20">
                  <c:v>24986.341335925419</c:v>
                </c:pt>
                <c:pt idx="21">
                  <c:v>25899.262017448236</c:v>
                </c:pt>
                <c:pt idx="22">
                  <c:v>26051.240967990256</c:v>
                </c:pt>
                <c:pt idx="23">
                  <c:v>25510.271069872437</c:v>
                </c:pt>
                <c:pt idx="24">
                  <c:v>24162.249688401622</c:v>
                </c:pt>
                <c:pt idx="25">
                  <c:v>22628.821922595536</c:v>
                </c:pt>
                <c:pt idx="26">
                  <c:v>21981.832594438543</c:v>
                </c:pt>
                <c:pt idx="27">
                  <c:v>21672.081198729167</c:v>
                </c:pt>
                <c:pt idx="28">
                  <c:v>21384.938939345637</c:v>
                </c:pt>
                <c:pt idx="29">
                  <c:v>21002.691573876371</c:v>
                </c:pt>
                <c:pt idx="30">
                  <c:v>20327.884718512072</c:v>
                </c:pt>
                <c:pt idx="31">
                  <c:v>19729.473542422948</c:v>
                </c:pt>
                <c:pt idx="32">
                  <c:v>19114.073048899023</c:v>
                </c:pt>
                <c:pt idx="33">
                  <c:v>18418.546279550843</c:v>
                </c:pt>
                <c:pt idx="34">
                  <c:v>16886.658149038867</c:v>
                </c:pt>
                <c:pt idx="35">
                  <c:v>14787.885464584306</c:v>
                </c:pt>
                <c:pt idx="36">
                  <c:v>12694.104497206417</c:v>
                </c:pt>
                <c:pt idx="37">
                  <c:v>10532.85517244794</c:v>
                </c:pt>
                <c:pt idx="38">
                  <c:v>8873.0618492880458</c:v>
                </c:pt>
                <c:pt idx="39">
                  <c:v>8249.9037744095585</c:v>
                </c:pt>
                <c:pt idx="40">
                  <c:v>8647.4021897598686</c:v>
                </c:pt>
                <c:pt idx="41">
                  <c:v>9398.634448388475</c:v>
                </c:pt>
                <c:pt idx="42">
                  <c:v>10502.570817999811</c:v>
                </c:pt>
                <c:pt idx="43">
                  <c:v>11984.807579041491</c:v>
                </c:pt>
                <c:pt idx="44">
                  <c:v>13676.841228944508</c:v>
                </c:pt>
                <c:pt idx="45">
                  <c:v>15205.233907031681</c:v>
                </c:pt>
                <c:pt idx="46">
                  <c:v>16954.535300790682</c:v>
                </c:pt>
                <c:pt idx="47">
                  <c:v>18242.305288722331</c:v>
                </c:pt>
                <c:pt idx="48">
                  <c:v>18879.129601636305</c:v>
                </c:pt>
                <c:pt idx="49">
                  <c:v>20382.630527214213</c:v>
                </c:pt>
                <c:pt idx="50">
                  <c:v>21566.504144964492</c:v>
                </c:pt>
                <c:pt idx="51">
                  <c:v>23072.757247492249</c:v>
                </c:pt>
                <c:pt idx="52">
                  <c:v>24164.495899252055</c:v>
                </c:pt>
                <c:pt idx="53">
                  <c:v>24841.751939377322</c:v>
                </c:pt>
                <c:pt idx="54">
                  <c:v>26249.641677764674</c:v>
                </c:pt>
                <c:pt idx="55">
                  <c:v>27149.556723633246</c:v>
                </c:pt>
                <c:pt idx="56">
                  <c:v>28394.335895470478</c:v>
                </c:pt>
                <c:pt idx="57">
                  <c:v>29828.072320437932</c:v>
                </c:pt>
                <c:pt idx="58">
                  <c:v>31563.54613611988</c:v>
                </c:pt>
                <c:pt idx="59">
                  <c:v>33288.489618624815</c:v>
                </c:pt>
                <c:pt idx="60">
                  <c:v>35661.350104200246</c:v>
                </c:pt>
                <c:pt idx="61">
                  <c:v>37531.198820522717</c:v>
                </c:pt>
                <c:pt idx="62">
                  <c:v>39021.031705592715</c:v>
                </c:pt>
                <c:pt idx="63">
                  <c:v>38699.752256004344</c:v>
                </c:pt>
                <c:pt idx="64">
                  <c:v>36136.305461113378</c:v>
                </c:pt>
                <c:pt idx="65">
                  <c:v>34313.747343439027</c:v>
                </c:pt>
                <c:pt idx="66">
                  <c:v>32041.606246903269</c:v>
                </c:pt>
                <c:pt idx="67">
                  <c:v>31446.399902590656</c:v>
                </c:pt>
                <c:pt idx="68">
                  <c:v>33140.159236449712</c:v>
                </c:pt>
                <c:pt idx="69">
                  <c:v>35979.35749027627</c:v>
                </c:pt>
                <c:pt idx="70">
                  <c:v>40637.876318546078</c:v>
                </c:pt>
                <c:pt idx="71">
                  <c:v>44379.946244357947</c:v>
                </c:pt>
                <c:pt idx="72">
                  <c:v>47161.187283412466</c:v>
                </c:pt>
                <c:pt idx="73">
                  <c:v>51635.09225065072</c:v>
                </c:pt>
                <c:pt idx="74">
                  <c:v>54661.201135749288</c:v>
                </c:pt>
                <c:pt idx="75">
                  <c:v>56008.015513682752</c:v>
                </c:pt>
                <c:pt idx="76">
                  <c:v>56259.472125807079</c:v>
                </c:pt>
                <c:pt idx="77">
                  <c:v>52200.641004540113</c:v>
                </c:pt>
                <c:pt idx="78">
                  <c:v>51857.450517121761</c:v>
                </c:pt>
                <c:pt idx="79">
                  <c:v>52102.871297505335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8-4050-BE55-E4DC6470A8B7}"/>
            </c:ext>
          </c:extLst>
        </c:ser>
        <c:ser>
          <c:idx val="1"/>
          <c:order val="1"/>
          <c:tx>
            <c:v>Inversión</c:v>
          </c:tx>
          <c:marker>
            <c:symbol val="none"/>
          </c:marker>
          <c:val>
            <c:numRef>
              <c:f>Hoja2!$B$138:$B$217</c:f>
              <c:numCache>
                <c:formatCode>#,##0</c:formatCode>
                <c:ptCount val="80"/>
                <c:pt idx="0">
                  <c:v>13179.734052746215</c:v>
                </c:pt>
                <c:pt idx="1">
                  <c:v>16698.583670270491</c:v>
                </c:pt>
                <c:pt idx="2">
                  <c:v>18923.348810463704</c:v>
                </c:pt>
                <c:pt idx="3">
                  <c:v>20330.184385524451</c:v>
                </c:pt>
                <c:pt idx="4">
                  <c:v>18355.345275991425</c:v>
                </c:pt>
                <c:pt idx="5">
                  <c:v>20542.318128111943</c:v>
                </c:pt>
                <c:pt idx="6">
                  <c:v>21886.064599647216</c:v>
                </c:pt>
                <c:pt idx="7">
                  <c:v>22023.695007200877</c:v>
                </c:pt>
                <c:pt idx="8">
                  <c:v>17977.600566499277</c:v>
                </c:pt>
                <c:pt idx="9">
                  <c:v>16237.565925941966</c:v>
                </c:pt>
                <c:pt idx="10">
                  <c:v>16670.352658254917</c:v>
                </c:pt>
                <c:pt idx="11">
                  <c:v>17183.868719161081</c:v>
                </c:pt>
                <c:pt idx="12">
                  <c:v>15485.810153465973</c:v>
                </c:pt>
                <c:pt idx="13">
                  <c:v>19426.083742973875</c:v>
                </c:pt>
                <c:pt idx="14">
                  <c:v>20733.451111436902</c:v>
                </c:pt>
                <c:pt idx="15">
                  <c:v>21400.175575407928</c:v>
                </c:pt>
                <c:pt idx="16">
                  <c:v>19329.828385521087</c:v>
                </c:pt>
                <c:pt idx="17">
                  <c:v>23673.208948365675</c:v>
                </c:pt>
                <c:pt idx="18">
                  <c:v>25473.97631903884</c:v>
                </c:pt>
                <c:pt idx="19">
                  <c:v>26359.722235663477</c:v>
                </c:pt>
                <c:pt idx="20">
                  <c:v>24438.45784063368</c:v>
                </c:pt>
                <c:pt idx="21">
                  <c:v>27324.891674456947</c:v>
                </c:pt>
                <c:pt idx="22">
                  <c:v>26081.892121206933</c:v>
                </c:pt>
                <c:pt idx="23">
                  <c:v>24195.842643192198</c:v>
                </c:pt>
                <c:pt idx="24">
                  <c:v>19046.372314750399</c:v>
                </c:pt>
                <c:pt idx="25">
                  <c:v>21191.180611232616</c:v>
                </c:pt>
                <c:pt idx="26">
                  <c:v>23493.934808578953</c:v>
                </c:pt>
                <c:pt idx="27">
                  <c:v>22956.837060354694</c:v>
                </c:pt>
                <c:pt idx="28">
                  <c:v>17897.803277216281</c:v>
                </c:pt>
                <c:pt idx="29">
                  <c:v>19662.191149355545</c:v>
                </c:pt>
                <c:pt idx="30">
                  <c:v>20794.707387121765</c:v>
                </c:pt>
                <c:pt idx="31">
                  <c:v>20563.192355998202</c:v>
                </c:pt>
                <c:pt idx="32">
                  <c:v>15436.201303120582</c:v>
                </c:pt>
                <c:pt idx="33">
                  <c:v>16880.084071962818</c:v>
                </c:pt>
                <c:pt idx="34">
                  <c:v>14667.154865073866</c:v>
                </c:pt>
                <c:pt idx="35">
                  <c:v>12168.101618179957</c:v>
                </c:pt>
                <c:pt idx="36">
                  <c:v>7061.0774336090344</c:v>
                </c:pt>
                <c:pt idx="37">
                  <c:v>8235.0867729288984</c:v>
                </c:pt>
                <c:pt idx="38">
                  <c:v>8027.981572434297</c:v>
                </c:pt>
                <c:pt idx="39">
                  <c:v>9675.4693186660024</c:v>
                </c:pt>
                <c:pt idx="40">
                  <c:v>8651.0710950102784</c:v>
                </c:pt>
                <c:pt idx="41">
                  <c:v>11240.015807443317</c:v>
                </c:pt>
                <c:pt idx="42">
                  <c:v>12443.727050879645</c:v>
                </c:pt>
                <c:pt idx="43">
                  <c:v>15604.416362832731</c:v>
                </c:pt>
                <c:pt idx="44">
                  <c:v>15419.205694622338</c:v>
                </c:pt>
                <c:pt idx="45">
                  <c:v>17353.586519792007</c:v>
                </c:pt>
                <c:pt idx="46">
                  <c:v>19440.932625915651</c:v>
                </c:pt>
                <c:pt idx="47">
                  <c:v>20755.496314559325</c:v>
                </c:pt>
                <c:pt idx="48">
                  <c:v>17966.502946278237</c:v>
                </c:pt>
                <c:pt idx="49">
                  <c:v>23367.590222103638</c:v>
                </c:pt>
                <c:pt idx="50">
                  <c:v>24176.42709691677</c:v>
                </c:pt>
                <c:pt idx="51">
                  <c:v>26780.508724670341</c:v>
                </c:pt>
                <c:pt idx="52">
                  <c:v>22333.457553317483</c:v>
                </c:pt>
                <c:pt idx="53">
                  <c:v>26076.614382604686</c:v>
                </c:pt>
                <c:pt idx="54">
                  <c:v>29807.986050466185</c:v>
                </c:pt>
                <c:pt idx="55">
                  <c:v>30380.168908144624</c:v>
                </c:pt>
                <c:pt idx="56">
                  <c:v>27312.574240666421</c:v>
                </c:pt>
                <c:pt idx="57">
                  <c:v>31811.560082474498</c:v>
                </c:pt>
                <c:pt idx="58">
                  <c:v>36749.881313193982</c:v>
                </c:pt>
                <c:pt idx="59">
                  <c:v>37279.942838164359</c:v>
                </c:pt>
                <c:pt idx="60">
                  <c:v>36804.016182968146</c:v>
                </c:pt>
                <c:pt idx="61">
                  <c:v>39290.954947764389</c:v>
                </c:pt>
                <c:pt idx="62">
                  <c:v>42709.21285347399</c:v>
                </c:pt>
                <c:pt idx="63">
                  <c:v>35994.825039810865</c:v>
                </c:pt>
                <c:pt idx="64">
                  <c:v>26550.229003404263</c:v>
                </c:pt>
                <c:pt idx="65">
                  <c:v>32000.722477066971</c:v>
                </c:pt>
                <c:pt idx="66">
                  <c:v>33620.648467330975</c:v>
                </c:pt>
                <c:pt idx="67">
                  <c:v>33613.999662560411</c:v>
                </c:pt>
                <c:pt idx="68">
                  <c:v>33325.266338840498</c:v>
                </c:pt>
                <c:pt idx="69">
                  <c:v>43357.515492373204</c:v>
                </c:pt>
                <c:pt idx="70">
                  <c:v>52254.72378041019</c:v>
                </c:pt>
                <c:pt idx="71">
                  <c:v>48582.279365807881</c:v>
                </c:pt>
                <c:pt idx="72">
                  <c:v>44450.230495058568</c:v>
                </c:pt>
                <c:pt idx="73">
                  <c:v>61253.135361326233</c:v>
                </c:pt>
                <c:pt idx="74">
                  <c:v>64359.159320804451</c:v>
                </c:pt>
                <c:pt idx="75">
                  <c:v>53969.536877541745</c:v>
                </c:pt>
                <c:pt idx="76">
                  <c:v>45456.056943555894</c:v>
                </c:pt>
                <c:pt idx="77">
                  <c:v>45017.810876258351</c:v>
                </c:pt>
                <c:pt idx="78">
                  <c:v>62986.397371131054</c:v>
                </c:pt>
                <c:pt idx="79">
                  <c:v>54951.219999076027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8-4050-BE55-E4DC6470A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43104"/>
        <c:axId val="166144640"/>
      </c:lineChart>
      <c:catAx>
        <c:axId val="166143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66144640"/>
        <c:crosses val="autoZero"/>
        <c:auto val="1"/>
        <c:lblAlgn val="ctr"/>
        <c:lblOffset val="100"/>
        <c:noMultiLvlLbl val="0"/>
      </c:catAx>
      <c:valAx>
        <c:axId val="16614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14310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Hoja2!$G$137</c:f>
              <c:strCache>
                <c:ptCount val="1"/>
                <c:pt idx="0">
                  <c:v>E+C+Ir=Inv-T(MCO)</c:v>
                </c:pt>
              </c:strCache>
            </c:strRef>
          </c:tx>
          <c:marker>
            <c:symbol val="none"/>
          </c:marker>
          <c:val>
            <c:numRef>
              <c:f>Hoja2!$G$138:$G$217</c:f>
              <c:numCache>
                <c:formatCode>#,##0</c:formatCode>
                <c:ptCount val="80"/>
                <c:pt idx="0">
                  <c:v>2953.0610147054358</c:v>
                </c:pt>
                <c:pt idx="1">
                  <c:v>6067.1463467502435</c:v>
                </c:pt>
                <c:pt idx="2">
                  <c:v>7887.1472014639894</c:v>
                </c:pt>
                <c:pt idx="3">
                  <c:v>8889.2184910452688</c:v>
                </c:pt>
                <c:pt idx="4">
                  <c:v>6509.6150960327741</c:v>
                </c:pt>
                <c:pt idx="5">
                  <c:v>8291.8236626738253</c:v>
                </c:pt>
                <c:pt idx="6">
                  <c:v>9230.8058487296294</c:v>
                </c:pt>
                <c:pt idx="7">
                  <c:v>8963.6719708038218</c:v>
                </c:pt>
                <c:pt idx="8">
                  <c:v>4512.8132446227537</c:v>
                </c:pt>
                <c:pt idx="9">
                  <c:v>2368.0143185859743</c:v>
                </c:pt>
                <c:pt idx="10">
                  <c:v>2396.0367654194579</c:v>
                </c:pt>
                <c:pt idx="11">
                  <c:v>2504.7885408461534</c:v>
                </c:pt>
                <c:pt idx="12">
                  <c:v>401.96568967157691</c:v>
                </c:pt>
                <c:pt idx="13">
                  <c:v>3937.4749937000124</c:v>
                </c:pt>
                <c:pt idx="14">
                  <c:v>4840.0780766835705</c:v>
                </c:pt>
                <c:pt idx="15">
                  <c:v>5102.0382551751281</c:v>
                </c:pt>
                <c:pt idx="16">
                  <c:v>2626.9267798088185</c:v>
                </c:pt>
                <c:pt idx="17">
                  <c:v>6565.543057173938</c:v>
                </c:pt>
                <c:pt idx="18">
                  <c:v>7961.5461423676388</c:v>
                </c:pt>
                <c:pt idx="19">
                  <c:v>8442.5277735128075</c:v>
                </c:pt>
                <c:pt idx="20">
                  <c:v>6116.4990930035419</c:v>
                </c:pt>
                <c:pt idx="21">
                  <c:v>8598.1686413473399</c:v>
                </c:pt>
                <c:pt idx="22">
                  <c:v>6950.4048026178571</c:v>
                </c:pt>
                <c:pt idx="23">
                  <c:v>4659.5910391236539</c:v>
                </c:pt>
                <c:pt idx="24">
                  <c:v>-894.64357479761384</c:v>
                </c:pt>
                <c:pt idx="25">
                  <c:v>845.40043620513461</c:v>
                </c:pt>
                <c:pt idx="26">
                  <c:v>2743.3903480720037</c:v>
                </c:pt>
                <c:pt idx="27">
                  <c:v>1801.5283143682755</c:v>
                </c:pt>
                <c:pt idx="28">
                  <c:v>-3662.2697542496062</c:v>
                </c:pt>
                <c:pt idx="29">
                  <c:v>-2302.6461675898063</c:v>
                </c:pt>
                <c:pt idx="30">
                  <c:v>-1574.8942153030548</c:v>
                </c:pt>
                <c:pt idx="31">
                  <c:v>-2211.1735319060863</c:v>
                </c:pt>
                <c:pt idx="32">
                  <c:v>-7742.9288702631748</c:v>
                </c:pt>
                <c:pt idx="33">
                  <c:v>-6703.810386900408</c:v>
                </c:pt>
                <c:pt idx="34">
                  <c:v>-9321.5038792688247</c:v>
                </c:pt>
                <c:pt idx="35">
                  <c:v>-12225.321411642202</c:v>
                </c:pt>
                <c:pt idx="36">
                  <c:v>-17737.109881692595</c:v>
                </c:pt>
                <c:pt idx="37">
                  <c:v>-16967.864827852198</c:v>
                </c:pt>
                <c:pt idx="38">
                  <c:v>-17579.734313826266</c:v>
                </c:pt>
                <c:pt idx="39">
                  <c:v>-16337.010853074031</c:v>
                </c:pt>
                <c:pt idx="40">
                  <c:v>-17766.173362209222</c:v>
                </c:pt>
                <c:pt idx="41">
                  <c:v>-15581.992935255654</c:v>
                </c:pt>
                <c:pt idx="42">
                  <c:v>-14783.045977298794</c:v>
                </c:pt>
                <c:pt idx="43">
                  <c:v>-12027.120950825172</c:v>
                </c:pt>
                <c:pt idx="44">
                  <c:v>-12617.095904515034</c:v>
                </c:pt>
                <c:pt idx="45">
                  <c:v>-11087.479364824834</c:v>
                </c:pt>
                <c:pt idx="46">
                  <c:v>-9404.8975441806579</c:v>
                </c:pt>
                <c:pt idx="47">
                  <c:v>-8495.0981410164532</c:v>
                </c:pt>
                <c:pt idx="48">
                  <c:v>-11688.85579477701</c:v>
                </c:pt>
                <c:pt idx="49">
                  <c:v>-6692.5328044310772</c:v>
                </c:pt>
                <c:pt idx="50">
                  <c:v>-6288.4602150974133</c:v>
                </c:pt>
                <c:pt idx="51">
                  <c:v>-4089.1428728233113</c:v>
                </c:pt>
                <c:pt idx="52">
                  <c:v>-8940.9583296556339</c:v>
                </c:pt>
                <c:pt idx="53">
                  <c:v>-5602.565785847899</c:v>
                </c:pt>
                <c:pt idx="54">
                  <c:v>-2275.9584034658692</c:v>
                </c:pt>
                <c:pt idx="55">
                  <c:v>-2108.5398312668985</c:v>
                </c:pt>
                <c:pt idx="56">
                  <c:v>-5580.8987842245697</c:v>
                </c:pt>
                <c:pt idx="57">
                  <c:v>-1486.6772278959616</c:v>
                </c:pt>
                <c:pt idx="58">
                  <c:v>3046.8797173440544</c:v>
                </c:pt>
                <c:pt idx="59">
                  <c:v>3172.1769568349628</c:v>
                </c:pt>
                <c:pt idx="60">
                  <c:v>2291.4860161592806</c:v>
                </c:pt>
                <c:pt idx="61">
                  <c:v>4373.6604954760551</c:v>
                </c:pt>
                <c:pt idx="62">
                  <c:v>7387.1541157061874</c:v>
                </c:pt>
                <c:pt idx="63">
                  <c:v>268.00201656359422</c:v>
                </c:pt>
                <c:pt idx="64">
                  <c:v>-9581.3583053224756</c:v>
                </c:pt>
                <c:pt idx="65">
                  <c:v>-4535.6291171392368</c:v>
                </c:pt>
                <c:pt idx="66">
                  <c:v>-3320.4674123547011</c:v>
                </c:pt>
                <c:pt idx="67">
                  <c:v>-3731.8805026047339</c:v>
                </c:pt>
                <c:pt idx="68">
                  <c:v>-4425.3781118041079</c:v>
                </c:pt>
                <c:pt idx="69">
                  <c:v>5202.1067562491298</c:v>
                </c:pt>
                <c:pt idx="70">
                  <c:v>13694.550758806647</c:v>
                </c:pt>
                <c:pt idx="71">
                  <c:v>9617.3420587248693</c:v>
                </c:pt>
                <c:pt idx="72">
                  <c:v>5080.5289024960875</c:v>
                </c:pt>
                <c:pt idx="73">
                  <c:v>21478.669483284284</c:v>
                </c:pt>
                <c:pt idx="74">
                  <c:v>24179.929157283033</c:v>
                </c:pt>
                <c:pt idx="75">
                  <c:v>13385.542428540866</c:v>
                </c:pt>
                <c:pt idx="76">
                  <c:v>4467.2982090755468</c:v>
                </c:pt>
                <c:pt idx="77">
                  <c:v>3624.2878562985352</c:v>
                </c:pt>
                <c:pt idx="78">
                  <c:v>21188.11006569177</c:v>
                </c:pt>
                <c:pt idx="79">
                  <c:v>12748.168408157275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A8-41E3-99EA-68B0F40CD25C}"/>
            </c:ext>
          </c:extLst>
        </c:ser>
        <c:ser>
          <c:idx val="1"/>
          <c:order val="1"/>
          <c:tx>
            <c:strRef>
              <c:f>Hoja2!$H$137</c:f>
              <c:strCache>
                <c:ptCount val="1"/>
                <c:pt idx="0">
                  <c:v>E+C+Ir=Inv-T(MM)</c:v>
                </c:pt>
              </c:strCache>
            </c:strRef>
          </c:tx>
          <c:marker>
            <c:symbol val="none"/>
          </c:marker>
          <c:val>
            <c:numRef>
              <c:f>Hoja2!$H$138:$H$217</c:f>
              <c:numCache>
                <c:formatCode>General</c:formatCode>
                <c:ptCount val="80"/>
                <c:pt idx="3" formatCode="0">
                  <c:v>3047.2216557732354</c:v>
                </c:pt>
                <c:pt idx="4" formatCode="0">
                  <c:v>-221.52025957109072</c:v>
                </c:pt>
                <c:pt idx="5" formatCode="0">
                  <c:v>1004.5189780890614</c:v>
                </c:pt>
                <c:pt idx="6" formatCode="0">
                  <c:v>1607.5865023284568</c:v>
                </c:pt>
                <c:pt idx="7" formatCode="0">
                  <c:v>1321.8392544630115</c:v>
                </c:pt>
                <c:pt idx="8" formatCode="0">
                  <c:v>-2629.8190088655538</c:v>
                </c:pt>
                <c:pt idx="9" formatCode="0">
                  <c:v>-3293.6655988803686</c:v>
                </c:pt>
                <c:pt idx="10" formatCode="0">
                  <c:v>-1556.9508812193453</c:v>
                </c:pt>
                <c:pt idx="11" formatCode="0">
                  <c:v>166.52175169676775</c:v>
                </c:pt>
                <c:pt idx="12" formatCode="0">
                  <c:v>-908.5892107400141</c:v>
                </c:pt>
                <c:pt idx="13" formatCode="0">
                  <c:v>2234.5549245099137</c:v>
                </c:pt>
                <c:pt idx="14" formatCode="0">
                  <c:v>2526.1476796774441</c:v>
                </c:pt>
                <c:pt idx="15" formatCode="0">
                  <c:v>2138.7954295867603</c:v>
                </c:pt>
                <c:pt idx="16" formatCode="0">
                  <c:v>-892.55631831386199</c:v>
                </c:pt>
                <c:pt idx="17" formatCode="0">
                  <c:v>2389.0429431827761</c:v>
                </c:pt>
                <c:pt idx="18" formatCode="0">
                  <c:v>3004.6790119554571</c:v>
                </c:pt>
                <c:pt idx="19" formatCode="0">
                  <c:v>2650.5382635162059</c:v>
                </c:pt>
                <c:pt idx="20" formatCode="0">
                  <c:v>-547.88349529173865</c:v>
                </c:pt>
                <c:pt idx="21" formatCode="0">
                  <c:v>1425.6296570087106</c:v>
                </c:pt>
                <c:pt idx="22" formatCode="0">
                  <c:v>30.651153216676903</c:v>
                </c:pt>
                <c:pt idx="23" formatCode="0">
                  <c:v>-1314.4284266802388</c:v>
                </c:pt>
                <c:pt idx="24" formatCode="0">
                  <c:v>-5115.877373651223</c:v>
                </c:pt>
                <c:pt idx="25" formatCode="0">
                  <c:v>-1437.6413113629205</c:v>
                </c:pt>
                <c:pt idx="26" formatCode="0">
                  <c:v>1512.1022141404101</c:v>
                </c:pt>
                <c:pt idx="27" formatCode="0">
                  <c:v>1284.7558616255264</c:v>
                </c:pt>
                <c:pt idx="28" formatCode="0">
                  <c:v>-3487.1356621293562</c:v>
                </c:pt>
                <c:pt idx="29" formatCode="0">
                  <c:v>-1340.5004245208256</c:v>
                </c:pt>
                <c:pt idx="30" formatCode="0">
                  <c:v>466.82266860969321</c:v>
                </c:pt>
                <c:pt idx="31" formatCode="0">
                  <c:v>833.7188135752549</c:v>
                </c:pt>
                <c:pt idx="32" formatCode="0">
                  <c:v>-3677.8717457784405</c:v>
                </c:pt>
                <c:pt idx="33" formatCode="0">
                  <c:v>-1538.4622075880252</c:v>
                </c:pt>
                <c:pt idx="34" formatCode="0">
                  <c:v>-2219.5032839650012</c:v>
                </c:pt>
                <c:pt idx="35" formatCode="0">
                  <c:v>-2619.7838464043489</c:v>
                </c:pt>
                <c:pt idx="36" formatCode="0">
                  <c:v>-5633.0270635973829</c:v>
                </c:pt>
                <c:pt idx="37" formatCode="0">
                  <c:v>-2297.7683995190418</c:v>
                </c:pt>
                <c:pt idx="38" formatCode="0">
                  <c:v>-845.08027685374873</c:v>
                </c:pt>
                <c:pt idx="39" formatCode="0">
                  <c:v>1425.5655442564439</c:v>
                </c:pt>
                <c:pt idx="40" formatCode="0">
                  <c:v>3.6689052504098072</c:v>
                </c:pt>
                <c:pt idx="41" formatCode="0">
                  <c:v>1841.3813590548416</c:v>
                </c:pt>
                <c:pt idx="42" formatCode="0">
                  <c:v>1941.1562328798336</c:v>
                </c:pt>
                <c:pt idx="43" formatCode="0">
                  <c:v>3619.6087837912401</c:v>
                </c:pt>
                <c:pt idx="44" formatCode="0">
                  <c:v>1742.3644656778306</c:v>
                </c:pt>
                <c:pt idx="45" formatCode="0">
                  <c:v>2148.3526127603254</c:v>
                </c:pt>
                <c:pt idx="46" formatCode="0">
                  <c:v>2486.3973251249699</c:v>
                </c:pt>
                <c:pt idx="47" formatCode="0">
                  <c:v>2513.1910258369935</c:v>
                </c:pt>
                <c:pt idx="48" formatCode="0">
                  <c:v>-912.62665535806809</c:v>
                </c:pt>
                <c:pt idx="49" formatCode="0">
                  <c:v>2984.959694889425</c:v>
                </c:pt>
                <c:pt idx="50" formatCode="0">
                  <c:v>2609.9229519522778</c:v>
                </c:pt>
                <c:pt idx="51" formatCode="0">
                  <c:v>3707.7514771780916</c:v>
                </c:pt>
                <c:pt idx="52" formatCode="0">
                  <c:v>-1831.0383459345721</c:v>
                </c:pt>
                <c:pt idx="53" formatCode="0">
                  <c:v>1234.8624432273646</c:v>
                </c:pt>
                <c:pt idx="54" formatCode="0">
                  <c:v>3558.344372701511</c:v>
                </c:pt>
                <c:pt idx="55" formatCode="0">
                  <c:v>3230.6121845113776</c:v>
                </c:pt>
                <c:pt idx="56" formatCode="0">
                  <c:v>-1081.7616548040569</c:v>
                </c:pt>
                <c:pt idx="57" formatCode="0">
                  <c:v>1983.487762036566</c:v>
                </c:pt>
                <c:pt idx="58" formatCode="0">
                  <c:v>5186.3351770741028</c:v>
                </c:pt>
                <c:pt idx="59" formatCode="0">
                  <c:v>3991.4532195395441</c:v>
                </c:pt>
                <c:pt idx="60" formatCode="0">
                  <c:v>1142.6660787678993</c:v>
                </c:pt>
                <c:pt idx="61" formatCode="0">
                  <c:v>1759.7561272416715</c:v>
                </c:pt>
                <c:pt idx="62" formatCode="0">
                  <c:v>3688.1811478812742</c:v>
                </c:pt>
                <c:pt idx="63" formatCode="0">
                  <c:v>-2704.9272161934787</c:v>
                </c:pt>
                <c:pt idx="64" formatCode="0">
                  <c:v>-9586.076457709114</c:v>
                </c:pt>
                <c:pt idx="65" formatCode="0">
                  <c:v>-2313.0248663720558</c:v>
                </c:pt>
                <c:pt idx="66" formatCode="0">
                  <c:v>1579.0422204277056</c:v>
                </c:pt>
                <c:pt idx="67" formatCode="0">
                  <c:v>2167.5997599697548</c:v>
                </c:pt>
                <c:pt idx="68" formatCode="0">
                  <c:v>185.10710239078617</c:v>
                </c:pt>
                <c:pt idx="69" formatCode="0">
                  <c:v>7378.1580020969341</c:v>
                </c:pt>
                <c:pt idx="70" formatCode="0">
                  <c:v>11616.847461864112</c:v>
                </c:pt>
                <c:pt idx="71" formatCode="0">
                  <c:v>4202.333121449934</c:v>
                </c:pt>
                <c:pt idx="72" formatCode="0">
                  <c:v>-2710.9567883538984</c:v>
                </c:pt>
                <c:pt idx="73" formatCode="0">
                  <c:v>9618.0431106755132</c:v>
                </c:pt>
                <c:pt idx="74" formatCode="0">
                  <c:v>9697.9581850551622</c:v>
                </c:pt>
                <c:pt idx="75" formatCode="0">
                  <c:v>-2038.4786361410079</c:v>
                </c:pt>
                <c:pt idx="76" formatCode="0">
                  <c:v>-10803.415182251185</c:v>
                </c:pt>
                <c:pt idx="77" formatCode="0">
                  <c:v>-7182.8301282817629</c:v>
                </c:pt>
                <c:pt idx="78" formatCode="0">
                  <c:v>11128.946854009293</c:v>
                </c:pt>
                <c:pt idx="79" formatCode="0">
                  <c:v>2848.3487015706924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8-41E3-99EA-68B0F40CD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57312"/>
        <c:axId val="166183680"/>
      </c:lineChart>
      <c:catAx>
        <c:axId val="166157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66183680"/>
        <c:crosses val="autoZero"/>
        <c:auto val="1"/>
        <c:lblAlgn val="ctr"/>
        <c:lblOffset val="100"/>
        <c:noMultiLvlLbl val="0"/>
      </c:catAx>
      <c:valAx>
        <c:axId val="1661836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61573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Hoja2!$I$137</c:f>
              <c:strCache>
                <c:ptCount val="1"/>
                <c:pt idx="0">
                  <c:v>E*C*Ir=Inv/T(MCO)</c:v>
                </c:pt>
              </c:strCache>
            </c:strRef>
          </c:tx>
          <c:marker>
            <c:symbol val="none"/>
          </c:marker>
          <c:val>
            <c:numRef>
              <c:f>Hoja2!$I$138:$I$217</c:f>
              <c:numCache>
                <c:formatCode>0.00</c:formatCode>
                <c:ptCount val="80"/>
                <c:pt idx="0">
                  <c:v>1.2887606755120413</c:v>
                </c:pt>
                <c:pt idx="1">
                  <c:v>1.5706797831867676</c:v>
                </c:pt>
                <c:pt idx="2">
                  <c:v>1.7146613917448048</c:v>
                </c:pt>
                <c:pt idx="3">
                  <c:v>1.7769639882708457</c:v>
                </c:pt>
                <c:pt idx="4">
                  <c:v>1.5495326161527931</c:v>
                </c:pt>
                <c:pt idx="5">
                  <c:v>1.6768562433187697</c:v>
                </c:pt>
                <c:pt idx="6">
                  <c:v>1.7294047502632324</c:v>
                </c:pt>
                <c:pt idx="7">
                  <c:v>1.6863442695179718</c:v>
                </c:pt>
                <c:pt idx="8">
                  <c:v>1.3351566672940085</c:v>
                </c:pt>
                <c:pt idx="9">
                  <c:v>1.1707347422342083</c:v>
                </c:pt>
                <c:pt idx="10">
                  <c:v>1.1678565041861007</c:v>
                </c:pt>
                <c:pt idx="11">
                  <c:v>1.1706366141760314</c:v>
                </c:pt>
                <c:pt idx="12">
                  <c:v>1.02664875593463</c:v>
                </c:pt>
                <c:pt idx="13">
                  <c:v>1.2542174741088097</c:v>
                </c:pt>
                <c:pt idx="14">
                  <c:v>1.3045343531609046</c:v>
                </c:pt>
                <c:pt idx="15">
                  <c:v>1.31304425499234</c:v>
                </c:pt>
                <c:pt idx="16">
                  <c:v>1.1572736786589481</c:v>
                </c:pt>
                <c:pt idx="17">
                  <c:v>1.3837778396499054</c:v>
                </c:pt>
                <c:pt idx="18">
                  <c:v>1.4546225773378636</c:v>
                </c:pt>
                <c:pt idx="19">
                  <c:v>1.4711969717885967</c:v>
                </c:pt>
                <c:pt idx="20">
                  <c:v>1.3338343447473751</c:v>
                </c:pt>
                <c:pt idx="21">
                  <c:v>1.459138986898318</c:v>
                </c:pt>
                <c:pt idx="22">
                  <c:v>1.3632966264919983</c:v>
                </c:pt>
                <c:pt idx="23">
                  <c:v>1.2385099830590462</c:v>
                </c:pt>
                <c:pt idx="24">
                  <c:v>0.95513550664855862</c:v>
                </c:pt>
                <c:pt idx="25">
                  <c:v>1.0415516352252141</c:v>
                </c:pt>
                <c:pt idx="26">
                  <c:v>1.1322081140229021</c:v>
                </c:pt>
                <c:pt idx="27">
                  <c:v>1.0851572688444011</c:v>
                </c:pt>
                <c:pt idx="28">
                  <c:v>0.83013648660165951</c:v>
                </c:pt>
                <c:pt idx="29">
                  <c:v>0.89516670966584533</c:v>
                </c:pt>
                <c:pt idx="30">
                  <c:v>0.92959668020496444</c:v>
                </c:pt>
                <c:pt idx="31">
                  <c:v>0.90290954563611081</c:v>
                </c:pt>
                <c:pt idx="32">
                  <c:v>0.66595256973213501</c:v>
                </c:pt>
                <c:pt idx="33">
                  <c:v>0.71574625223184873</c:v>
                </c:pt>
                <c:pt idx="34">
                  <c:v>0.6114203808302896</c:v>
                </c:pt>
                <c:pt idx="35">
                  <c:v>0.49882714710862247</c:v>
                </c:pt>
                <c:pt idx="36">
                  <c:v>0.28474167663263128</c:v>
                </c:pt>
                <c:pt idx="37">
                  <c:v>0.32675088629990762</c:v>
                </c:pt>
                <c:pt idx="38">
                  <c:v>0.31349854114640463</c:v>
                </c:pt>
                <c:pt idx="39">
                  <c:v>0.37195489452702918</c:v>
                </c:pt>
                <c:pt idx="40">
                  <c:v>0.32747817846861199</c:v>
                </c:pt>
                <c:pt idx="41">
                  <c:v>0.41905943418584868</c:v>
                </c:pt>
                <c:pt idx="42">
                  <c:v>0.45704009939044071</c:v>
                </c:pt>
                <c:pt idx="43">
                  <c:v>0.56473210975198529</c:v>
                </c:pt>
                <c:pt idx="44">
                  <c:v>0.54997288569248237</c:v>
                </c:pt>
                <c:pt idx="45">
                  <c:v>0.61015949930266811</c:v>
                </c:pt>
                <c:pt idx="46">
                  <c:v>0.67395989338069184</c:v>
                </c:pt>
                <c:pt idx="47">
                  <c:v>0.70957519670520375</c:v>
                </c:pt>
                <c:pt idx="48">
                  <c:v>0.60584338578259</c:v>
                </c:pt>
                <c:pt idx="49">
                  <c:v>0.77736176267397727</c:v>
                </c:pt>
                <c:pt idx="50">
                  <c:v>0.79358334233465277</c:v>
                </c:pt>
                <c:pt idx="51">
                  <c:v>0.86753517901201982</c:v>
                </c:pt>
                <c:pt idx="52">
                  <c:v>0.714112699558894</c:v>
                </c:pt>
                <c:pt idx="53">
                  <c:v>0.82314675581702201</c:v>
                </c:pt>
                <c:pt idx="54">
                  <c:v>0.92906238798867702</c:v>
                </c:pt>
                <c:pt idx="55">
                  <c:v>0.93509930332475588</c:v>
                </c:pt>
                <c:pt idx="56">
                  <c:v>0.83033415839058955</c:v>
                </c:pt>
                <c:pt idx="57">
                  <c:v>0.95535267485666731</c:v>
                </c:pt>
                <c:pt idx="58">
                  <c:v>1.0904038089509285</c:v>
                </c:pt>
                <c:pt idx="59">
                  <c:v>1.093004536499748</c:v>
                </c:pt>
                <c:pt idx="60">
                  <c:v>1.0663957700314604</c:v>
                </c:pt>
                <c:pt idx="61">
                  <c:v>1.1252577143814022</c:v>
                </c:pt>
                <c:pt idx="62">
                  <c:v>1.2091371335557952</c:v>
                </c:pt>
                <c:pt idx="63">
                  <c:v>1.0075014231293167</c:v>
                </c:pt>
                <c:pt idx="64">
                  <c:v>0.73482044330202112</c:v>
                </c:pt>
                <c:pt idx="65">
                  <c:v>0.87585982400447238</c:v>
                </c:pt>
                <c:pt idx="66">
                  <c:v>0.91011458822280289</c:v>
                </c:pt>
                <c:pt idx="67">
                  <c:v>0.90007249832912772</c:v>
                </c:pt>
                <c:pt idx="68">
                  <c:v>0.88277344198481511</c:v>
                </c:pt>
                <c:pt idx="69">
                  <c:v>1.1363399562097725</c:v>
                </c:pt>
                <c:pt idx="70">
                  <c:v>1.3551475443622674</c:v>
                </c:pt>
                <c:pt idx="71">
                  <c:v>1.2468204165948096</c:v>
                </c:pt>
                <c:pt idx="72">
                  <c:v>1.1290466703322912</c:v>
                </c:pt>
                <c:pt idx="73">
                  <c:v>1.5400115126408747</c:v>
                </c:pt>
                <c:pt idx="74">
                  <c:v>1.6018017034889809</c:v>
                </c:pt>
                <c:pt idx="75">
                  <c:v>1.3298231879407918</c:v>
                </c:pt>
                <c:pt idx="76">
                  <c:v>1.1089883750326304</c:v>
                </c:pt>
                <c:pt idx="77">
                  <c:v>1.0875568831034488</c:v>
                </c:pt>
                <c:pt idx="78">
                  <c:v>1.5069133553454122</c:v>
                </c:pt>
                <c:pt idx="79">
                  <c:v>1.3020674554941525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C6-4012-852A-F72BFA77A236}"/>
            </c:ext>
          </c:extLst>
        </c:ser>
        <c:ser>
          <c:idx val="1"/>
          <c:order val="1"/>
          <c:tx>
            <c:strRef>
              <c:f>Hoja2!$J$137</c:f>
              <c:strCache>
                <c:ptCount val="1"/>
                <c:pt idx="0">
                  <c:v>E*C*Ir=Inv/T(MM)</c:v>
                </c:pt>
              </c:strCache>
            </c:strRef>
          </c:tx>
          <c:marker>
            <c:symbol val="none"/>
          </c:marker>
          <c:val>
            <c:numRef>
              <c:f>Hoja2!$J$138:$J$217</c:f>
              <c:numCache>
                <c:formatCode>General</c:formatCode>
                <c:ptCount val="80"/>
                <c:pt idx="3" formatCode="0.00">
                  <c:v>1.1763136160982219</c:v>
                </c:pt>
                <c:pt idx="4" formatCode="0.00">
                  <c:v>0.98807547704175258</c:v>
                </c:pt>
                <c:pt idx="5" formatCode="0.00">
                  <c:v>1.051414131672445</c:v>
                </c:pt>
                <c:pt idx="6" formatCode="0.00">
                  <c:v>1.0792755005880355</c:v>
                </c:pt>
                <c:pt idx="7" formatCode="0.00">
                  <c:v>1.0638512445575414</c:v>
                </c:pt>
                <c:pt idx="8" formatCode="0.00">
                  <c:v>0.8723848466690427</c:v>
                </c:pt>
                <c:pt idx="9" formatCode="0.00">
                  <c:v>0.83136416181977912</c:v>
                </c:pt>
                <c:pt idx="10" formatCode="0.00">
                  <c:v>0.91458139280736128</c:v>
                </c:pt>
                <c:pt idx="11" formatCode="0.00">
                  <c:v>1.0097854120278056</c:v>
                </c:pt>
                <c:pt idx="12" formatCode="0.00">
                  <c:v>0.94457929256476791</c:v>
                </c:pt>
                <c:pt idx="13" formatCode="0.00">
                  <c:v>1.1299800005052469</c:v>
                </c:pt>
                <c:pt idx="14" formatCode="0.00">
                  <c:v>1.1387436469736107</c:v>
                </c:pt>
                <c:pt idx="15" formatCode="0.00">
                  <c:v>1.111040611492774</c:v>
                </c:pt>
                <c:pt idx="16" formatCode="0.00">
                  <c:v>0.9558629542763768</c:v>
                </c:pt>
                <c:pt idx="17" formatCode="0.00">
                  <c:v>1.1122450812778393</c:v>
                </c:pt>
                <c:pt idx="18" formatCode="0.00">
                  <c:v>1.1337237640719739</c:v>
                </c:pt>
                <c:pt idx="19" formatCode="0.00">
                  <c:v>1.1117937364115933</c:v>
                </c:pt>
                <c:pt idx="20" formatCode="0.00">
                  <c:v>0.97807268027256189</c:v>
                </c:pt>
                <c:pt idx="21" formatCode="0.00">
                  <c:v>1.0550451845326043</c:v>
                </c:pt>
                <c:pt idx="22" formatCode="0.00">
                  <c:v>1.0011765717131993</c:v>
                </c:pt>
                <c:pt idx="23" formatCode="0.00">
                  <c:v>0.94847454097684691</c:v>
                </c:pt>
                <c:pt idx="24" formatCode="0.00">
                  <c:v>0.78826982422473058</c:v>
                </c:pt>
                <c:pt idx="25" formatCode="0.00">
                  <c:v>0.93646857462219923</c:v>
                </c:pt>
                <c:pt idx="26" formatCode="0.00">
                  <c:v>1.068788723944835</c:v>
                </c:pt>
                <c:pt idx="27" formatCode="0.00">
                  <c:v>1.059281609820697</c:v>
                </c:pt>
                <c:pt idx="28" formatCode="0.00">
                  <c:v>0.83693497222414515</c:v>
                </c:pt>
                <c:pt idx="29" formatCode="0.00">
                  <c:v>0.93617482693560239</c:v>
                </c:pt>
                <c:pt idx="30" formatCode="0.00">
                  <c:v>1.0229646456123676</c:v>
                </c:pt>
                <c:pt idx="31" formatCode="0.00">
                  <c:v>1.0422575296691301</c:v>
                </c:pt>
                <c:pt idx="32" formatCode="0.00">
                  <c:v>0.80758304436896111</c:v>
                </c:pt>
                <c:pt idx="33" formatCode="0.00">
                  <c:v>0.91647211542986429</c:v>
                </c:pt>
                <c:pt idx="34" formatCode="0.00">
                  <c:v>0.86856468198882042</c:v>
                </c:pt>
                <c:pt idx="35" formatCode="0.00">
                  <c:v>0.82284256578274817</c:v>
                </c:pt>
                <c:pt idx="36" formatCode="0.00">
                  <c:v>0.55624856681800283</c:v>
                </c:pt>
                <c:pt idx="37" formatCode="0.00">
                  <c:v>0.78184752738938323</c:v>
                </c:pt>
                <c:pt idx="38" formatCode="0.00">
                  <c:v>0.90475888805829119</c:v>
                </c:pt>
                <c:pt idx="39" formatCode="0.00">
                  <c:v>1.1727978390097611</c:v>
                </c:pt>
                <c:pt idx="40" formatCode="0.00">
                  <c:v>1.0004242783173372</c:v>
                </c:pt>
                <c:pt idx="41" formatCode="0.00">
                  <c:v>1.1959200955379823</c:v>
                </c:pt>
                <c:pt idx="42" formatCode="0.00">
                  <c:v>1.1848267692280623</c:v>
                </c:pt>
                <c:pt idx="43" formatCode="0.00">
                  <c:v>1.3020164287093816</c:v>
                </c:pt>
                <c:pt idx="44" formatCode="0.00">
                  <c:v>1.127395239625246</c:v>
                </c:pt>
                <c:pt idx="45" formatCode="0.00">
                  <c:v>1.1412903363339131</c:v>
                </c:pt>
                <c:pt idx="46" formatCode="0.00">
                  <c:v>1.1466508683967891</c:v>
                </c:pt>
                <c:pt idx="47" formatCode="0.00">
                  <c:v>1.1377671838104084</c:v>
                </c:pt>
                <c:pt idx="48" formatCode="0.00">
                  <c:v>0.95165949518779891</c:v>
                </c:pt>
                <c:pt idx="49" formatCode="0.00">
                  <c:v>1.1464462445563151</c:v>
                </c:pt>
                <c:pt idx="50" formatCode="0.00">
                  <c:v>1.1210174321442663</c:v>
                </c:pt>
                <c:pt idx="51" formatCode="0.00">
                  <c:v>1.1606982398075152</c:v>
                </c:pt>
                <c:pt idx="52" formatCode="0.00">
                  <c:v>0.92422608964951569</c:v>
                </c:pt>
                <c:pt idx="53" formatCode="0.00">
                  <c:v>1.0497091528101909</c:v>
                </c:pt>
                <c:pt idx="54" formatCode="0.00">
                  <c:v>1.135557826517521</c:v>
                </c:pt>
                <c:pt idx="55" formatCode="0.00">
                  <c:v>1.118993183476148</c:v>
                </c:pt>
                <c:pt idx="56" formatCode="0.00">
                  <c:v>0.96190220265103565</c:v>
                </c:pt>
                <c:pt idx="57" formatCode="0.00">
                  <c:v>1.0664973499034163</c:v>
                </c:pt>
                <c:pt idx="58" formatCode="0.00">
                  <c:v>1.1643140841877426</c:v>
                </c:pt>
                <c:pt idx="59" formatCode="0.00">
                  <c:v>1.1199049060281285</c:v>
                </c:pt>
                <c:pt idx="60" formatCode="0.00">
                  <c:v>1.0320421429763342</c:v>
                </c:pt>
                <c:pt idx="61" formatCode="0.00">
                  <c:v>1.046887820867566</c:v>
                </c:pt>
                <c:pt idx="62" formatCode="0.00">
                  <c:v>1.0945177763547616</c:v>
                </c:pt>
                <c:pt idx="63" formatCode="0.00">
                  <c:v>0.93010479244673194</c:v>
                </c:pt>
                <c:pt idx="64" formatCode="0.00">
                  <c:v>0.73472450115231669</c:v>
                </c:pt>
                <c:pt idx="65" formatCode="0.00">
                  <c:v>0.9325918896813723</c:v>
                </c:pt>
                <c:pt idx="66" formatCode="0.00">
                  <c:v>1.0492809944751229</c:v>
                </c:pt>
                <c:pt idx="67" formatCode="0.00">
                  <c:v>1.0689299813868736</c:v>
                </c:pt>
                <c:pt idx="68" formatCode="0.00">
                  <c:v>1.0055855827689324</c:v>
                </c:pt>
                <c:pt idx="69" formatCode="0.00">
                  <c:v>1.2050664191013123</c:v>
                </c:pt>
                <c:pt idx="70" formatCode="0.00">
                  <c:v>1.2858625625710289</c:v>
                </c:pt>
                <c:pt idx="71" formatCode="0.00">
                  <c:v>1.0946899101299425</c:v>
                </c:pt>
                <c:pt idx="72" formatCode="0.00">
                  <c:v>0.94251720653124027</c:v>
                </c:pt>
                <c:pt idx="73" formatCode="0.00">
                  <c:v>1.1862695057072219</c:v>
                </c:pt>
                <c:pt idx="74" formatCode="0.00">
                  <c:v>1.1774194123720516</c:v>
                </c:pt>
                <c:pt idx="75" formatCode="0.00">
                  <c:v>0.96360380532241841</c:v>
                </c:pt>
                <c:pt idx="76" formatCode="0.00">
                  <c:v>0.80797162195029748</c:v>
                </c:pt>
                <c:pt idx="77" formatCode="0.00">
                  <c:v>0.86239957996575101</c:v>
                </c:pt>
                <c:pt idx="78" formatCode="0.00">
                  <c:v>1.2146065173476828</c:v>
                </c:pt>
                <c:pt idx="79" formatCode="0.00">
                  <c:v>1.054667787602467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6-4012-852A-F72BFA77A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31328"/>
        <c:axId val="170932864"/>
      </c:lineChart>
      <c:catAx>
        <c:axId val="170931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70932864"/>
        <c:crosses val="autoZero"/>
        <c:auto val="1"/>
        <c:lblAlgn val="ctr"/>
        <c:lblOffset val="100"/>
        <c:noMultiLvlLbl val="0"/>
      </c:catAx>
      <c:valAx>
        <c:axId val="1709328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0931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Hoja2!$C$301</c:f>
              <c:strCache>
                <c:ptCount val="1"/>
                <c:pt idx="0">
                  <c:v>media móvil</c:v>
                </c:pt>
              </c:strCache>
            </c:strRef>
          </c:tx>
          <c:marker>
            <c:symbol val="none"/>
          </c:marker>
          <c:val>
            <c:numRef>
              <c:f>Hoja2!$C$302:$C$381</c:f>
              <c:numCache>
                <c:formatCode>General</c:formatCode>
                <c:ptCount val="80"/>
                <c:pt idx="2" formatCode="0">
                  <c:v>17282.962729751216</c:v>
                </c:pt>
                <c:pt idx="3" formatCode="0">
                  <c:v>18576.865535562516</c:v>
                </c:pt>
                <c:pt idx="4" formatCode="0">
                  <c:v>19537.799150022882</c:v>
                </c:pt>
                <c:pt idx="5" formatCode="0">
                  <c:v>20278.478097318759</c:v>
                </c:pt>
                <c:pt idx="6" formatCode="0">
                  <c:v>20701.855752737865</c:v>
                </c:pt>
                <c:pt idx="7" formatCode="0">
                  <c:v>20607.419575364831</c:v>
                </c:pt>
                <c:pt idx="8" formatCode="0">
                  <c:v>19531.231524822335</c:v>
                </c:pt>
                <c:pt idx="9" formatCode="0">
                  <c:v>18227.303539474262</c:v>
                </c:pt>
                <c:pt idx="10" formatCode="0">
                  <c:v>17017.346967464313</c:v>
                </c:pt>
                <c:pt idx="11" formatCode="0">
                  <c:v>16394.399364205987</c:v>
                </c:pt>
                <c:pt idx="12" formatCode="0">
                  <c:v>17191.528818463961</c:v>
                </c:pt>
                <c:pt idx="13" formatCode="0">
                  <c:v>18207.303431759457</c:v>
                </c:pt>
                <c:pt idx="14" formatCode="0">
                  <c:v>19261.380145821167</c:v>
                </c:pt>
                <c:pt idx="15" formatCode="0">
                  <c:v>20222.384703834949</c:v>
                </c:pt>
                <c:pt idx="16" formatCode="0">
                  <c:v>21284.166005182899</c:v>
                </c:pt>
                <c:pt idx="17" formatCode="0">
                  <c:v>22469.297307083383</c:v>
                </c:pt>
                <c:pt idx="18" formatCode="0">
                  <c:v>23709.183972147272</c:v>
                </c:pt>
                <c:pt idx="19" formatCode="0">
                  <c:v>24986.341335925419</c:v>
                </c:pt>
                <c:pt idx="20" formatCode="0">
                  <c:v>25899.262017448236</c:v>
                </c:pt>
                <c:pt idx="21" formatCode="0">
                  <c:v>26051.240967990256</c:v>
                </c:pt>
                <c:pt idx="22" formatCode="0">
                  <c:v>25510.271069872437</c:v>
                </c:pt>
                <c:pt idx="23" formatCode="0">
                  <c:v>24162.249688401622</c:v>
                </c:pt>
                <c:pt idx="24" formatCode="0">
                  <c:v>22628.821922595536</c:v>
                </c:pt>
                <c:pt idx="25" formatCode="0">
                  <c:v>21981.832594438543</c:v>
                </c:pt>
                <c:pt idx="26" formatCode="0">
                  <c:v>21672.081198729167</c:v>
                </c:pt>
                <c:pt idx="27" formatCode="0">
                  <c:v>21384.938939345637</c:v>
                </c:pt>
                <c:pt idx="28" formatCode="0">
                  <c:v>21002.691573876371</c:v>
                </c:pt>
                <c:pt idx="29" formatCode="0">
                  <c:v>20327.884718512072</c:v>
                </c:pt>
                <c:pt idx="30" formatCode="0">
                  <c:v>19729.473542422948</c:v>
                </c:pt>
                <c:pt idx="31" formatCode="0">
                  <c:v>19114.073048899023</c:v>
                </c:pt>
                <c:pt idx="32" formatCode="0">
                  <c:v>18418.546279550843</c:v>
                </c:pt>
                <c:pt idx="33" formatCode="0">
                  <c:v>16886.658149038867</c:v>
                </c:pt>
                <c:pt idx="34" formatCode="0">
                  <c:v>14787.885464584306</c:v>
                </c:pt>
                <c:pt idx="35" formatCode="0">
                  <c:v>12694.104497206417</c:v>
                </c:pt>
                <c:pt idx="36" formatCode="0">
                  <c:v>10532.85517244794</c:v>
                </c:pt>
                <c:pt idx="37" formatCode="0">
                  <c:v>8873.0618492880458</c:v>
                </c:pt>
                <c:pt idx="38" formatCode="0">
                  <c:v>8249.9037744095585</c:v>
                </c:pt>
                <c:pt idx="39" formatCode="0">
                  <c:v>8647.4021897598686</c:v>
                </c:pt>
                <c:pt idx="40" formatCode="0">
                  <c:v>9398.634448388475</c:v>
                </c:pt>
                <c:pt idx="41" formatCode="0">
                  <c:v>10502.570817999811</c:v>
                </c:pt>
                <c:pt idx="42" formatCode="0">
                  <c:v>11984.807579041491</c:v>
                </c:pt>
                <c:pt idx="43" formatCode="0">
                  <c:v>13676.841228944508</c:v>
                </c:pt>
                <c:pt idx="44" formatCode="0">
                  <c:v>15205.233907031681</c:v>
                </c:pt>
                <c:pt idx="45" formatCode="0">
                  <c:v>16954.535300790682</c:v>
                </c:pt>
                <c:pt idx="46" formatCode="0">
                  <c:v>18242.305288722331</c:v>
                </c:pt>
                <c:pt idx="47" formatCode="0">
                  <c:v>18879.129601636305</c:v>
                </c:pt>
                <c:pt idx="48" formatCode="0">
                  <c:v>20382.630527214213</c:v>
                </c:pt>
                <c:pt idx="49" formatCode="0">
                  <c:v>21566.504144964492</c:v>
                </c:pt>
                <c:pt idx="50" formatCode="0">
                  <c:v>23072.757247492249</c:v>
                </c:pt>
                <c:pt idx="51" formatCode="0">
                  <c:v>24164.495899252055</c:v>
                </c:pt>
                <c:pt idx="52" formatCode="0">
                  <c:v>24841.751939377322</c:v>
                </c:pt>
                <c:pt idx="53" formatCode="0">
                  <c:v>26249.641677764674</c:v>
                </c:pt>
                <c:pt idx="54" formatCode="0">
                  <c:v>27149.556723633246</c:v>
                </c:pt>
                <c:pt idx="55" formatCode="0">
                  <c:v>28394.335895470478</c:v>
                </c:pt>
                <c:pt idx="56" formatCode="0">
                  <c:v>29828.072320437932</c:v>
                </c:pt>
                <c:pt idx="57" formatCode="0">
                  <c:v>31563.54613611988</c:v>
                </c:pt>
                <c:pt idx="58" formatCode="0">
                  <c:v>33288.489618624815</c:v>
                </c:pt>
                <c:pt idx="59" formatCode="0">
                  <c:v>35661.350104200246</c:v>
                </c:pt>
                <c:pt idx="60" formatCode="0">
                  <c:v>37531.198820522717</c:v>
                </c:pt>
                <c:pt idx="61" formatCode="0">
                  <c:v>39021.031705592715</c:v>
                </c:pt>
                <c:pt idx="62" formatCode="0">
                  <c:v>38699.752256004344</c:v>
                </c:pt>
                <c:pt idx="63" formatCode="0">
                  <c:v>36136.305461113378</c:v>
                </c:pt>
                <c:pt idx="64" formatCode="0">
                  <c:v>34313.747343439027</c:v>
                </c:pt>
                <c:pt idx="65" formatCode="0">
                  <c:v>32041.606246903269</c:v>
                </c:pt>
                <c:pt idx="66" formatCode="0">
                  <c:v>31446.399902590656</c:v>
                </c:pt>
                <c:pt idx="67" formatCode="0">
                  <c:v>33140.159236449712</c:v>
                </c:pt>
                <c:pt idx="68" formatCode="0">
                  <c:v>35979.35749027627</c:v>
                </c:pt>
                <c:pt idx="69" formatCode="0">
                  <c:v>40637.876318546078</c:v>
                </c:pt>
                <c:pt idx="70" formatCode="0">
                  <c:v>44379.946244357947</c:v>
                </c:pt>
                <c:pt idx="71" formatCode="0">
                  <c:v>47161.187283412466</c:v>
                </c:pt>
                <c:pt idx="72" formatCode="0">
                  <c:v>51635.09225065072</c:v>
                </c:pt>
                <c:pt idx="73" formatCode="0">
                  <c:v>54661.201135749288</c:v>
                </c:pt>
                <c:pt idx="74" formatCode="0">
                  <c:v>56008.015513682752</c:v>
                </c:pt>
                <c:pt idx="75" formatCode="0">
                  <c:v>56259.472125807079</c:v>
                </c:pt>
                <c:pt idx="76" formatCode="0">
                  <c:v>52200.641004540113</c:v>
                </c:pt>
                <c:pt idx="77" formatCode="0">
                  <c:v>51857.450517121761</c:v>
                </c:pt>
                <c:pt idx="78" formatCode="0">
                  <c:v>52102.871297505335</c:v>
                </c:pt>
                <c:pt idx="79" formatCode="0">
                  <c:v>40738.857061616363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F9-4E2B-9846-75BDBF1B1CE5}"/>
            </c:ext>
          </c:extLst>
        </c:ser>
        <c:ser>
          <c:idx val="1"/>
          <c:order val="1"/>
          <c:tx>
            <c:strRef>
              <c:f>Hoja2!$D$301</c:f>
              <c:strCache>
                <c:ptCount val="1"/>
                <c:pt idx="0">
                  <c:v>promedio media móvil</c:v>
                </c:pt>
              </c:strCache>
            </c:strRef>
          </c:tx>
          <c:marker>
            <c:symbol val="none"/>
          </c:marker>
          <c:val>
            <c:numRef>
              <c:f>Hoja2!$D$302:$D$381</c:f>
              <c:numCache>
                <c:formatCode>General</c:formatCode>
                <c:ptCount val="80"/>
                <c:pt idx="2" formatCode="0">
                  <c:v>17929.914132656864</c:v>
                </c:pt>
                <c:pt idx="3" formatCode="0">
                  <c:v>19057.332342792699</c:v>
                </c:pt>
                <c:pt idx="4" formatCode="0">
                  <c:v>19908.13862367082</c:v>
                </c:pt>
                <c:pt idx="5" formatCode="0">
                  <c:v>20490.166925028312</c:v>
                </c:pt>
                <c:pt idx="6" formatCode="0">
                  <c:v>20654.637664051348</c:v>
                </c:pt>
                <c:pt idx="7" formatCode="0">
                  <c:v>20069.325550093585</c:v>
                </c:pt>
                <c:pt idx="8" formatCode="0">
                  <c:v>18879.267532148297</c:v>
                </c:pt>
                <c:pt idx="9" formatCode="0">
                  <c:v>17622.325253469287</c:v>
                </c:pt>
                <c:pt idx="10" formatCode="0">
                  <c:v>16705.87316583515</c:v>
                </c:pt>
                <c:pt idx="11" formatCode="0">
                  <c:v>16792.964091334972</c:v>
                </c:pt>
                <c:pt idx="12" formatCode="0">
                  <c:v>17699.416125111711</c:v>
                </c:pt>
                <c:pt idx="13" formatCode="0">
                  <c:v>18734.341788790312</c:v>
                </c:pt>
                <c:pt idx="14" formatCode="0">
                  <c:v>19741.882424828058</c:v>
                </c:pt>
                <c:pt idx="15" formatCode="0">
                  <c:v>20753.275354508922</c:v>
                </c:pt>
                <c:pt idx="16" formatCode="0">
                  <c:v>21876.731656133139</c:v>
                </c:pt>
                <c:pt idx="17" formatCode="0">
                  <c:v>23089.240639615327</c:v>
                </c:pt>
                <c:pt idx="18" formatCode="0">
                  <c:v>24347.762654036345</c:v>
                </c:pt>
                <c:pt idx="19" formatCode="0">
                  <c:v>25442.801676686828</c:v>
                </c:pt>
                <c:pt idx="20" formatCode="0">
                  <c:v>25975.251492719246</c:v>
                </c:pt>
                <c:pt idx="21" formatCode="0">
                  <c:v>25780.756018931344</c:v>
                </c:pt>
                <c:pt idx="22" formatCode="0">
                  <c:v>24836.260379137027</c:v>
                </c:pt>
                <c:pt idx="23" formatCode="0">
                  <c:v>23395.535805498577</c:v>
                </c:pt>
                <c:pt idx="24" formatCode="0">
                  <c:v>22305.327258517042</c:v>
                </c:pt>
                <c:pt idx="25" formatCode="0">
                  <c:v>21826.956896583855</c:v>
                </c:pt>
                <c:pt idx="26" formatCode="0">
                  <c:v>21528.510069037402</c:v>
                </c:pt>
                <c:pt idx="27" formatCode="0">
                  <c:v>21193.815256611004</c:v>
                </c:pt>
                <c:pt idx="28" formatCode="0">
                  <c:v>20665.288146194223</c:v>
                </c:pt>
                <c:pt idx="29" formatCode="0">
                  <c:v>20028.67913046751</c:v>
                </c:pt>
                <c:pt idx="30" formatCode="0">
                  <c:v>19421.773295660983</c:v>
                </c:pt>
                <c:pt idx="31" formatCode="0">
                  <c:v>18766.309664224933</c:v>
                </c:pt>
                <c:pt idx="32" formatCode="0">
                  <c:v>17652.602214294857</c:v>
                </c:pt>
                <c:pt idx="33" formatCode="0">
                  <c:v>15837.271806811586</c:v>
                </c:pt>
                <c:pt idx="34" formatCode="0">
                  <c:v>13740.994980895361</c:v>
                </c:pt>
                <c:pt idx="35" formatCode="0">
                  <c:v>11613.47983482718</c:v>
                </c:pt>
                <c:pt idx="36" formatCode="0">
                  <c:v>9702.958510867993</c:v>
                </c:pt>
                <c:pt idx="37" formatCode="0">
                  <c:v>8561.4828118488022</c:v>
                </c:pt>
                <c:pt idx="38" formatCode="0">
                  <c:v>8448.6529820847136</c:v>
                </c:pt>
                <c:pt idx="39" formatCode="0">
                  <c:v>9023.0183190741718</c:v>
                </c:pt>
                <c:pt idx="40" formatCode="0">
                  <c:v>9950.602633194143</c:v>
                </c:pt>
                <c:pt idx="41" formatCode="0">
                  <c:v>11243.689198520651</c:v>
                </c:pt>
                <c:pt idx="42" formatCode="0">
                  <c:v>12830.824403993</c:v>
                </c:pt>
                <c:pt idx="43" formatCode="0">
                  <c:v>14441.037567988094</c:v>
                </c:pt>
                <c:pt idx="44" formatCode="0">
                  <c:v>16079.884603911181</c:v>
                </c:pt>
                <c:pt idx="45" formatCode="0">
                  <c:v>17598.420294756506</c:v>
                </c:pt>
                <c:pt idx="46" formatCode="0">
                  <c:v>18560.717445179318</c:v>
                </c:pt>
                <c:pt idx="47" formatCode="0">
                  <c:v>19630.880064425259</c:v>
                </c:pt>
                <c:pt idx="48" formatCode="0">
                  <c:v>20974.567336089352</c:v>
                </c:pt>
                <c:pt idx="49" formatCode="0">
                  <c:v>22319.630696228371</c:v>
                </c:pt>
                <c:pt idx="50" formatCode="0">
                  <c:v>23618.626573372152</c:v>
                </c:pt>
                <c:pt idx="51" formatCode="0">
                  <c:v>24503.12391931469</c:v>
                </c:pt>
                <c:pt idx="52" formatCode="0">
                  <c:v>25545.696808570996</c:v>
                </c:pt>
                <c:pt idx="53" formatCode="0">
                  <c:v>26699.599200698962</c:v>
                </c:pt>
                <c:pt idx="54" formatCode="0">
                  <c:v>27771.946309551862</c:v>
                </c:pt>
                <c:pt idx="55" formatCode="0">
                  <c:v>29111.204107954203</c:v>
                </c:pt>
                <c:pt idx="56" formatCode="0">
                  <c:v>30695.809228278908</c:v>
                </c:pt>
                <c:pt idx="57" formatCode="0">
                  <c:v>32426.017877372346</c:v>
                </c:pt>
                <c:pt idx="58" formatCode="0">
                  <c:v>34474.919861412534</c:v>
                </c:pt>
                <c:pt idx="59" formatCode="0">
                  <c:v>36596.274462361485</c:v>
                </c:pt>
                <c:pt idx="60" formatCode="0">
                  <c:v>38276.115263057713</c:v>
                </c:pt>
                <c:pt idx="61" formatCode="0">
                  <c:v>38860.391980798529</c:v>
                </c:pt>
                <c:pt idx="62" formatCode="0">
                  <c:v>37418.028858558857</c:v>
                </c:pt>
                <c:pt idx="63" formatCode="0">
                  <c:v>35225.026402276198</c:v>
                </c:pt>
                <c:pt idx="64" formatCode="0">
                  <c:v>33177.676795171152</c:v>
                </c:pt>
                <c:pt idx="65" formatCode="0">
                  <c:v>31744.003074746965</c:v>
                </c:pt>
                <c:pt idx="66" formatCode="0">
                  <c:v>32293.279569520186</c:v>
                </c:pt>
                <c:pt idx="67" formatCode="0">
                  <c:v>34559.758363362991</c:v>
                </c:pt>
                <c:pt idx="68" formatCode="0">
                  <c:v>38308.616904411174</c:v>
                </c:pt>
                <c:pt idx="69" formatCode="0">
                  <c:v>42508.911281452012</c:v>
                </c:pt>
                <c:pt idx="70" formatCode="0">
                  <c:v>45770.566763885203</c:v>
                </c:pt>
                <c:pt idx="71" formatCode="0">
                  <c:v>49398.139767031593</c:v>
                </c:pt>
                <c:pt idx="72" formatCode="0">
                  <c:v>53148.146693200004</c:v>
                </c:pt>
                <c:pt idx="73" formatCode="0">
                  <c:v>55334.60832471602</c:v>
                </c:pt>
                <c:pt idx="74" formatCode="0">
                  <c:v>56133.743819744916</c:v>
                </c:pt>
                <c:pt idx="75" formatCode="0">
                  <c:v>54230.056565173596</c:v>
                </c:pt>
                <c:pt idx="76" formatCode="0">
                  <c:v>52029.045760830937</c:v>
                </c:pt>
                <c:pt idx="77" formatCode="0">
                  <c:v>51980.160907313548</c:v>
                </c:pt>
                <c:pt idx="78" formatCode="0">
                  <c:v>46420.864179560849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9-4E2B-9846-75BDBF1B1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953344"/>
        <c:axId val="170959232"/>
      </c:lineChart>
      <c:catAx>
        <c:axId val="17095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70959232"/>
        <c:crosses val="autoZero"/>
        <c:auto val="1"/>
        <c:lblAlgn val="ctr"/>
        <c:lblOffset val="100"/>
        <c:noMultiLvlLbl val="0"/>
      </c:catAx>
      <c:valAx>
        <c:axId val="170959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9533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image" Target="../media/image1.png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687265</xdr:colOff>
      <xdr:row>189</xdr:row>
      <xdr:rowOff>0</xdr:rowOff>
    </xdr:from>
    <xdr:to>
      <xdr:col>19</xdr:col>
      <xdr:colOff>630116</xdr:colOff>
      <xdr:row>208</xdr:row>
      <xdr:rowOff>32239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108</xdr:row>
      <xdr:rowOff>0</xdr:rowOff>
    </xdr:from>
    <xdr:to>
      <xdr:col>6</xdr:col>
      <xdr:colOff>725366</xdr:colOff>
      <xdr:row>126</xdr:row>
      <xdr:rowOff>105507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630115</xdr:colOff>
      <xdr:row>112</xdr:row>
      <xdr:rowOff>80596</xdr:rowOff>
    </xdr:from>
    <xdr:to>
      <xdr:col>5</xdr:col>
      <xdr:colOff>674077</xdr:colOff>
      <xdr:row>121</xdr:row>
      <xdr:rowOff>21981</xdr:rowOff>
    </xdr:to>
    <xdr:cxnSp macro="">
      <xdr:nvCxnSpPr>
        <xdr:cNvPr id="9" name="8 Conector recto de flecha"/>
        <xdr:cNvCxnSpPr/>
      </xdr:nvCxnSpPr>
      <xdr:spPr>
        <a:xfrm flipV="1">
          <a:off x="945173" y="22640192"/>
          <a:ext cx="3121269" cy="1260231"/>
        </a:xfrm>
        <a:prstGeom prst="straightConnector1">
          <a:avLst/>
        </a:prstGeom>
        <a:ln>
          <a:solidFill>
            <a:schemeClr val="accent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703385</xdr:colOff>
      <xdr:row>110</xdr:row>
      <xdr:rowOff>73267</xdr:rowOff>
    </xdr:from>
    <xdr:to>
      <xdr:col>6</xdr:col>
      <xdr:colOff>637443</xdr:colOff>
      <xdr:row>114</xdr:row>
      <xdr:rowOff>7324</xdr:rowOff>
    </xdr:to>
    <xdr:sp macro="" textlink="">
      <xdr:nvSpPr>
        <xdr:cNvPr id="10" name="9 CuadroTexto"/>
        <xdr:cNvSpPr txBox="1"/>
      </xdr:nvSpPr>
      <xdr:spPr>
        <a:xfrm>
          <a:off x="4095750" y="22339786"/>
          <a:ext cx="703385" cy="5202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s-AR" sz="1100"/>
            <a:t>Tendencia creciente</a:t>
          </a:r>
        </a:p>
      </xdr:txBody>
    </xdr:sp>
    <xdr:clientData/>
  </xdr:twoCellAnchor>
  <xdr:twoCellAnchor>
    <xdr:from>
      <xdr:col>1</xdr:col>
      <xdr:colOff>624785</xdr:colOff>
      <xdr:row>116</xdr:row>
      <xdr:rowOff>21983</xdr:rowOff>
    </xdr:from>
    <xdr:to>
      <xdr:col>3</xdr:col>
      <xdr:colOff>441612</xdr:colOff>
      <xdr:row>117</xdr:row>
      <xdr:rowOff>14654</xdr:rowOff>
    </xdr:to>
    <xdr:sp macro="" textlink="">
      <xdr:nvSpPr>
        <xdr:cNvPr id="11" name="10 Abrir llave"/>
        <xdr:cNvSpPr/>
      </xdr:nvSpPr>
      <xdr:spPr>
        <a:xfrm rot="5400000">
          <a:off x="1545647" y="16575166"/>
          <a:ext cx="139876" cy="1358145"/>
        </a:xfrm>
        <a:prstGeom prst="leftBrace">
          <a:avLst>
            <a:gd name="adj1" fmla="val 8333"/>
            <a:gd name="adj2" fmla="val 49460"/>
          </a:avLst>
        </a:prstGeom>
        <a:solidFill>
          <a:sysClr val="window" lastClr="FFFFFF"/>
        </a:solidFill>
        <a:ln>
          <a:solidFill>
            <a:schemeClr val="accent4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</xdr:col>
      <xdr:colOff>179175</xdr:colOff>
      <xdr:row>114</xdr:row>
      <xdr:rowOff>105908</xdr:rowOff>
    </xdr:from>
    <xdr:to>
      <xdr:col>3</xdr:col>
      <xdr:colOff>113233</xdr:colOff>
      <xdr:row>116</xdr:row>
      <xdr:rowOff>9991</xdr:rowOff>
    </xdr:to>
    <xdr:sp macro="" textlink="">
      <xdr:nvSpPr>
        <xdr:cNvPr id="12" name="11 CuadroTexto"/>
        <xdr:cNvSpPr txBox="1"/>
      </xdr:nvSpPr>
      <xdr:spPr>
        <a:xfrm>
          <a:off x="1261561" y="16973817"/>
          <a:ext cx="704717" cy="1984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pPr algn="ctr"/>
          <a:r>
            <a:rPr lang="es-AR" sz="1100"/>
            <a:t>Ciclo</a:t>
          </a:r>
        </a:p>
      </xdr:txBody>
    </xdr:sp>
    <xdr:clientData/>
  </xdr:twoCellAnchor>
  <xdr:twoCellAnchor>
    <xdr:from>
      <xdr:col>4</xdr:col>
      <xdr:colOff>73270</xdr:colOff>
      <xdr:row>119</xdr:row>
      <xdr:rowOff>102577</xdr:rowOff>
    </xdr:from>
    <xdr:to>
      <xdr:col>4</xdr:col>
      <xdr:colOff>578827</xdr:colOff>
      <xdr:row>120</xdr:row>
      <xdr:rowOff>131884</xdr:rowOff>
    </xdr:to>
    <xdr:cxnSp macro="">
      <xdr:nvCxnSpPr>
        <xdr:cNvPr id="14" name="13 Conector recto de flecha"/>
        <xdr:cNvCxnSpPr/>
      </xdr:nvCxnSpPr>
      <xdr:spPr>
        <a:xfrm>
          <a:off x="2696308" y="23687942"/>
          <a:ext cx="505557" cy="1758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241789</xdr:colOff>
      <xdr:row>118</xdr:row>
      <xdr:rowOff>109904</xdr:rowOff>
    </xdr:from>
    <xdr:to>
      <xdr:col>4</xdr:col>
      <xdr:colOff>586154</xdr:colOff>
      <xdr:row>120</xdr:row>
      <xdr:rowOff>124558</xdr:rowOff>
    </xdr:to>
    <xdr:cxnSp macro="">
      <xdr:nvCxnSpPr>
        <xdr:cNvPr id="16" name="15 Conector recto de flecha"/>
        <xdr:cNvCxnSpPr/>
      </xdr:nvCxnSpPr>
      <xdr:spPr>
        <a:xfrm>
          <a:off x="2864827" y="23548731"/>
          <a:ext cx="344365" cy="30773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329050</xdr:colOff>
      <xdr:row>120</xdr:row>
      <xdr:rowOff>101245</xdr:rowOff>
    </xdr:from>
    <xdr:to>
      <xdr:col>5</xdr:col>
      <xdr:colOff>557516</xdr:colOff>
      <xdr:row>121</xdr:row>
      <xdr:rowOff>145207</xdr:rowOff>
    </xdr:to>
    <xdr:sp macro="" textlink="">
      <xdr:nvSpPr>
        <xdr:cNvPr id="17" name="16 CuadroTexto"/>
        <xdr:cNvSpPr txBox="1"/>
      </xdr:nvSpPr>
      <xdr:spPr>
        <a:xfrm>
          <a:off x="2952755" y="17852381"/>
          <a:ext cx="999125" cy="191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s-AR" sz="1100"/>
            <a:t>Estacionalidad</a:t>
          </a:r>
        </a:p>
      </xdr:txBody>
    </xdr:sp>
    <xdr:clientData/>
  </xdr:twoCellAnchor>
  <xdr:twoCellAnchor editAs="oneCell">
    <xdr:from>
      <xdr:col>1</xdr:col>
      <xdr:colOff>0</xdr:colOff>
      <xdr:row>226</xdr:row>
      <xdr:rowOff>29308</xdr:rowOff>
    </xdr:from>
    <xdr:to>
      <xdr:col>6</xdr:col>
      <xdr:colOff>1466</xdr:colOff>
      <xdr:row>244</xdr:row>
      <xdr:rowOff>52022</xdr:rowOff>
    </xdr:to>
    <xdr:pic>
      <xdr:nvPicPr>
        <xdr:cNvPr id="20" name="19 Imagen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0635" t="14845" r="29786" b="37362"/>
        <a:stretch/>
      </xdr:blipFill>
      <xdr:spPr>
        <a:xfrm>
          <a:off x="315058" y="32839270"/>
          <a:ext cx="3848100" cy="3495675"/>
        </a:xfrm>
        <a:prstGeom prst="rect">
          <a:avLst/>
        </a:prstGeom>
      </xdr:spPr>
    </xdr:pic>
    <xdr:clientData/>
  </xdr:twoCellAnchor>
  <xdr:twoCellAnchor>
    <xdr:from>
      <xdr:col>13</xdr:col>
      <xdr:colOff>687265</xdr:colOff>
      <xdr:row>353</xdr:row>
      <xdr:rowOff>0</xdr:rowOff>
    </xdr:from>
    <xdr:to>
      <xdr:col>19</xdr:col>
      <xdr:colOff>630116</xdr:colOff>
      <xdr:row>372</xdr:row>
      <xdr:rowOff>32239</xdr:rowOff>
    </xdr:to>
    <xdr:graphicFrame macro="">
      <xdr:nvGraphicFramePr>
        <xdr:cNvPr id="21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21982</xdr:colOff>
      <xdr:row>248</xdr:row>
      <xdr:rowOff>124556</xdr:rowOff>
    </xdr:from>
    <xdr:to>
      <xdr:col>5</xdr:col>
      <xdr:colOff>43962</xdr:colOff>
      <xdr:row>266</xdr:row>
      <xdr:rowOff>21981</xdr:rowOff>
    </xdr:to>
    <xdr:graphicFrame macro="">
      <xdr:nvGraphicFramePr>
        <xdr:cNvPr id="23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95250</xdr:colOff>
      <xdr:row>249</xdr:row>
      <xdr:rowOff>0</xdr:rowOff>
    </xdr:from>
    <xdr:to>
      <xdr:col>9</xdr:col>
      <xdr:colOff>556846</xdr:colOff>
      <xdr:row>266</xdr:row>
      <xdr:rowOff>51289</xdr:rowOff>
    </xdr:to>
    <xdr:graphicFrame macro="">
      <xdr:nvGraphicFramePr>
        <xdr:cNvPr id="25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73269</xdr:colOff>
      <xdr:row>248</xdr:row>
      <xdr:rowOff>139211</xdr:rowOff>
    </xdr:from>
    <xdr:to>
      <xdr:col>14</xdr:col>
      <xdr:colOff>256442</xdr:colOff>
      <xdr:row>266</xdr:row>
      <xdr:rowOff>102577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271</xdr:row>
      <xdr:rowOff>0</xdr:rowOff>
    </xdr:from>
    <xdr:to>
      <xdr:col>5</xdr:col>
      <xdr:colOff>549520</xdr:colOff>
      <xdr:row>289</xdr:row>
      <xdr:rowOff>105507</xdr:rowOff>
    </xdr:to>
    <xdr:graphicFrame macro="">
      <xdr:nvGraphicFramePr>
        <xdr:cNvPr id="30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271</xdr:row>
      <xdr:rowOff>0</xdr:rowOff>
    </xdr:from>
    <xdr:to>
      <xdr:col>11</xdr:col>
      <xdr:colOff>520211</xdr:colOff>
      <xdr:row>289</xdr:row>
      <xdr:rowOff>105507</xdr:rowOff>
    </xdr:to>
    <xdr:graphicFrame macro="">
      <xdr:nvGraphicFramePr>
        <xdr:cNvPr id="32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124556</xdr:colOff>
      <xdr:row>384</xdr:row>
      <xdr:rowOff>24179</xdr:rowOff>
    </xdr:from>
    <xdr:to>
      <xdr:col>5</xdr:col>
      <xdr:colOff>249115</xdr:colOff>
      <xdr:row>402</xdr:row>
      <xdr:rowOff>129687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43962</xdr:colOff>
      <xdr:row>384</xdr:row>
      <xdr:rowOff>38832</xdr:rowOff>
    </xdr:from>
    <xdr:to>
      <xdr:col>11</xdr:col>
      <xdr:colOff>0</xdr:colOff>
      <xdr:row>402</xdr:row>
      <xdr:rowOff>144340</xdr:rowOff>
    </xdr:to>
    <xdr:graphicFrame macro="">
      <xdr:nvGraphicFramePr>
        <xdr:cNvPr id="34" name="3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503779</xdr:colOff>
      <xdr:row>389</xdr:row>
      <xdr:rowOff>27053</xdr:rowOff>
    </xdr:from>
    <xdr:to>
      <xdr:col>10</xdr:col>
      <xdr:colOff>646928</xdr:colOff>
      <xdr:row>390</xdr:row>
      <xdr:rowOff>41544</xdr:rowOff>
    </xdr:to>
    <xdr:sp macro="" textlink="">
      <xdr:nvSpPr>
        <xdr:cNvPr id="35" name="34 Abrir llave"/>
        <xdr:cNvSpPr/>
      </xdr:nvSpPr>
      <xdr:spPr>
        <a:xfrm rot="5172540" flipH="1">
          <a:off x="7733839" y="61047281"/>
          <a:ext cx="161030" cy="14314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10</xdr:col>
      <xdr:colOff>454269</xdr:colOff>
      <xdr:row>390</xdr:row>
      <xdr:rowOff>29306</xdr:rowOff>
    </xdr:from>
    <xdr:to>
      <xdr:col>11</xdr:col>
      <xdr:colOff>432288</xdr:colOff>
      <xdr:row>391</xdr:row>
      <xdr:rowOff>14653</xdr:rowOff>
    </xdr:to>
    <xdr:sp macro="" textlink="">
      <xdr:nvSpPr>
        <xdr:cNvPr id="36" name="35 CuadroTexto"/>
        <xdr:cNvSpPr txBox="1"/>
      </xdr:nvSpPr>
      <xdr:spPr>
        <a:xfrm>
          <a:off x="7693269" y="61187133"/>
          <a:ext cx="747346" cy="131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s-AR" sz="900"/>
            <a:t>pronóstico</a:t>
          </a:r>
        </a:p>
      </xdr:txBody>
    </xdr:sp>
    <xdr:clientData/>
  </xdr:twoCellAnchor>
  <xdr:twoCellAnchor>
    <xdr:from>
      <xdr:col>11</xdr:col>
      <xdr:colOff>139211</xdr:colOff>
      <xdr:row>384</xdr:row>
      <xdr:rowOff>46159</xdr:rowOff>
    </xdr:from>
    <xdr:to>
      <xdr:col>17</xdr:col>
      <xdr:colOff>95249</xdr:colOff>
      <xdr:row>403</xdr:row>
      <xdr:rowOff>5128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405</xdr:row>
      <xdr:rowOff>0</xdr:rowOff>
    </xdr:from>
    <xdr:to>
      <xdr:col>16</xdr:col>
      <xdr:colOff>725365</xdr:colOff>
      <xdr:row>423</xdr:row>
      <xdr:rowOff>105508</xdr:rowOff>
    </xdr:to>
    <xdr:graphicFrame macro="">
      <xdr:nvGraphicFramePr>
        <xdr:cNvPr id="24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0.58974</cdr:x>
      <cdr:y>0.5235</cdr:y>
    </cdr:from>
    <cdr:to>
      <cdr:x>0.62981</cdr:x>
      <cdr:y>0.68376</cdr:y>
    </cdr:to>
    <cdr:cxnSp macro="">
      <cdr:nvCxnSpPr>
        <cdr:cNvPr id="3" name="2 Conector recto de flecha"/>
        <cdr:cNvCxnSpPr/>
      </cdr:nvCxnSpPr>
      <cdr:spPr>
        <a:xfrm xmlns:a="http://schemas.openxmlformats.org/drawingml/2006/main">
          <a:off x="2696307" y="1436077"/>
          <a:ext cx="183173" cy="43961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vidad%202005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>
        <row r="137">
          <cell r="D137" t="str">
            <v>diferenciación</v>
          </cell>
          <cell r="E137" t="str">
            <v>MCO</v>
          </cell>
          <cell r="F137" t="str">
            <v>media móvil</v>
          </cell>
          <cell r="G137" t="str">
            <v>E+C+Ir=Inv-T(MCO)</v>
          </cell>
          <cell r="H137" t="str">
            <v>E+C+Ir=Inv-T(MM)</v>
          </cell>
          <cell r="I137" t="str">
            <v>E*C*Ir=Inv/T(MCO)</v>
          </cell>
          <cell r="J137" t="str">
            <v>E*C*Ir=Inv/T(MM)</v>
          </cell>
        </row>
        <row r="138">
          <cell r="A138" t="str">
            <v>I 93</v>
          </cell>
          <cell r="B138">
            <v>13179.734052746215</v>
          </cell>
          <cell r="E138">
            <v>10226.673038040779</v>
          </cell>
          <cell r="G138">
            <v>2953.0610147054358</v>
          </cell>
          <cell r="I138">
            <v>1.2887606755120413</v>
          </cell>
        </row>
        <row r="139">
          <cell r="A139" t="str">
            <v>II 93</v>
          </cell>
          <cell r="B139">
            <v>16698.583670270491</v>
          </cell>
          <cell r="D139">
            <v>3518.8496175242763</v>
          </cell>
          <cell r="E139">
            <v>10631.437323520247</v>
          </cell>
          <cell r="G139">
            <v>6067.1463467502435</v>
          </cell>
          <cell r="I139">
            <v>1.5706797831867676</v>
          </cell>
        </row>
        <row r="140">
          <cell r="A140" t="str">
            <v>III 93</v>
          </cell>
          <cell r="B140">
            <v>18923.348810463704</v>
          </cell>
          <cell r="D140">
            <v>2224.7651401932126</v>
          </cell>
          <cell r="E140">
            <v>11036.201608999714</v>
          </cell>
          <cell r="G140">
            <v>7887.1472014639894</v>
          </cell>
          <cell r="I140">
            <v>1.7146613917448048</v>
          </cell>
        </row>
        <row r="141">
          <cell r="A141" t="str">
            <v>IV 93</v>
          </cell>
          <cell r="B141">
            <v>20330.184385524451</v>
          </cell>
          <cell r="D141">
            <v>1406.8355750607479</v>
          </cell>
          <cell r="E141">
            <v>11440.965894479183</v>
          </cell>
          <cell r="F141">
            <v>17282.962729751216</v>
          </cell>
          <cell r="G141">
            <v>8889.2184910452688</v>
          </cell>
          <cell r="H141">
            <v>3047.2216557732354</v>
          </cell>
          <cell r="I141">
            <v>1.7769639882708457</v>
          </cell>
          <cell r="J141">
            <v>1.1763136160982219</v>
          </cell>
        </row>
        <row r="142">
          <cell r="A142" t="str">
            <v>I 94</v>
          </cell>
          <cell r="B142">
            <v>18355.345275991425</v>
          </cell>
          <cell r="D142">
            <v>-1974.8391095330262</v>
          </cell>
          <cell r="E142">
            <v>11845.730179958651</v>
          </cell>
          <cell r="F142">
            <v>18576.865535562516</v>
          </cell>
          <cell r="G142">
            <v>6509.6150960327741</v>
          </cell>
          <cell r="H142">
            <v>-221.52025957109072</v>
          </cell>
          <cell r="I142">
            <v>1.5495326161527931</v>
          </cell>
          <cell r="J142">
            <v>0.98807547704175258</v>
          </cell>
        </row>
        <row r="143">
          <cell r="A143" t="str">
            <v>II 94</v>
          </cell>
          <cell r="B143">
            <v>20542.318128111943</v>
          </cell>
          <cell r="D143">
            <v>2186.9728521205179</v>
          </cell>
          <cell r="E143">
            <v>12250.494465438118</v>
          </cell>
          <cell r="F143">
            <v>19537.799150022882</v>
          </cell>
          <cell r="G143">
            <v>8291.8236626738253</v>
          </cell>
          <cell r="H143">
            <v>1004.5189780890614</v>
          </cell>
          <cell r="I143">
            <v>1.6768562433187697</v>
          </cell>
          <cell r="J143">
            <v>1.051414131672445</v>
          </cell>
        </row>
        <row r="144">
          <cell r="A144" t="str">
            <v>III 94</v>
          </cell>
          <cell r="B144">
            <v>21886.064599647216</v>
          </cell>
          <cell r="D144">
            <v>1343.7464715352726</v>
          </cell>
          <cell r="E144">
            <v>12655.258750917586</v>
          </cell>
          <cell r="F144">
            <v>20278.478097318759</v>
          </cell>
          <cell r="G144">
            <v>9230.8058487296294</v>
          </cell>
          <cell r="H144">
            <v>1607.5865023284568</v>
          </cell>
          <cell r="I144">
            <v>1.7294047502632324</v>
          </cell>
          <cell r="J144">
            <v>1.0792755005880355</v>
          </cell>
        </row>
        <row r="145">
          <cell r="A145" t="str">
            <v>IV 94</v>
          </cell>
          <cell r="B145">
            <v>22023.695007200877</v>
          </cell>
          <cell r="D145">
            <v>137.63040755366092</v>
          </cell>
          <cell r="E145">
            <v>13060.023036397055</v>
          </cell>
          <cell r="F145">
            <v>20701.855752737865</v>
          </cell>
          <cell r="G145">
            <v>8963.6719708038218</v>
          </cell>
          <cell r="H145">
            <v>1321.8392544630115</v>
          </cell>
          <cell r="I145">
            <v>1.6863442695179718</v>
          </cell>
          <cell r="J145">
            <v>1.0638512445575414</v>
          </cell>
        </row>
        <row r="146">
          <cell r="A146" t="str">
            <v>I 95</v>
          </cell>
          <cell r="B146">
            <v>17977.600566499277</v>
          </cell>
          <cell r="D146">
            <v>-4046.0944407015995</v>
          </cell>
          <cell r="E146">
            <v>13464.787321876523</v>
          </cell>
          <cell r="F146">
            <v>20607.419575364831</v>
          </cell>
          <cell r="G146">
            <v>4512.8132446227537</v>
          </cell>
          <cell r="H146">
            <v>-2629.8190088655538</v>
          </cell>
          <cell r="I146">
            <v>1.3351566672940085</v>
          </cell>
          <cell r="J146">
            <v>0.8723848466690427</v>
          </cell>
        </row>
        <row r="147">
          <cell r="A147" t="str">
            <v>II 95</v>
          </cell>
          <cell r="B147">
            <v>16237.565925941966</v>
          </cell>
          <cell r="D147">
            <v>-1740.0346405573109</v>
          </cell>
          <cell r="E147">
            <v>13869.551607355992</v>
          </cell>
          <cell r="F147">
            <v>19531.231524822335</v>
          </cell>
          <cell r="G147">
            <v>2368.0143185859743</v>
          </cell>
          <cell r="H147">
            <v>-3293.6655988803686</v>
          </cell>
          <cell r="I147">
            <v>1.1707347422342083</v>
          </cell>
          <cell r="J147">
            <v>0.83136416181977912</v>
          </cell>
        </row>
        <row r="148">
          <cell r="A148" t="str">
            <v>III 95</v>
          </cell>
          <cell r="B148">
            <v>16670.352658254917</v>
          </cell>
          <cell r="D148">
            <v>432.78673231295033</v>
          </cell>
          <cell r="E148">
            <v>14274.315892835459</v>
          </cell>
          <cell r="F148">
            <v>18227.303539474262</v>
          </cell>
          <cell r="G148">
            <v>2396.0367654194579</v>
          </cell>
          <cell r="H148">
            <v>-1556.9508812193453</v>
          </cell>
          <cell r="I148">
            <v>1.1678565041861007</v>
          </cell>
          <cell r="J148">
            <v>0.91458139280736128</v>
          </cell>
        </row>
        <row r="149">
          <cell r="A149" t="str">
            <v>IV 95</v>
          </cell>
          <cell r="B149">
            <v>17183.868719161081</v>
          </cell>
          <cell r="D149">
            <v>513.51606090616406</v>
          </cell>
          <cell r="E149">
            <v>14679.080178314927</v>
          </cell>
          <cell r="F149">
            <v>17017.346967464313</v>
          </cell>
          <cell r="G149">
            <v>2504.7885408461534</v>
          </cell>
          <cell r="H149">
            <v>166.52175169676775</v>
          </cell>
          <cell r="I149">
            <v>1.1706366141760314</v>
          </cell>
          <cell r="J149">
            <v>1.0097854120278056</v>
          </cell>
        </row>
        <row r="150">
          <cell r="A150" t="str">
            <v>I 96</v>
          </cell>
          <cell r="B150">
            <v>15485.810153465973</v>
          </cell>
          <cell r="D150">
            <v>-1698.058565695108</v>
          </cell>
          <cell r="E150">
            <v>15083.844463794396</v>
          </cell>
          <cell r="F150">
            <v>16394.399364205987</v>
          </cell>
          <cell r="G150">
            <v>401.96568967157691</v>
          </cell>
          <cell r="H150">
            <v>-908.5892107400141</v>
          </cell>
          <cell r="I150">
            <v>1.02664875593463</v>
          </cell>
          <cell r="J150">
            <v>0.94457929256476791</v>
          </cell>
        </row>
        <row r="151">
          <cell r="A151" t="str">
            <v>II 96</v>
          </cell>
          <cell r="B151">
            <v>19426.083742973875</v>
          </cell>
          <cell r="D151">
            <v>3940.2735895079022</v>
          </cell>
          <cell r="E151">
            <v>15488.608749273862</v>
          </cell>
          <cell r="F151">
            <v>17191.528818463961</v>
          </cell>
          <cell r="G151">
            <v>3937.4749937000124</v>
          </cell>
          <cell r="H151">
            <v>2234.5549245099137</v>
          </cell>
          <cell r="I151">
            <v>1.2542174741088097</v>
          </cell>
          <cell r="J151">
            <v>1.1299800005052469</v>
          </cell>
        </row>
        <row r="152">
          <cell r="A152" t="str">
            <v>III 96</v>
          </cell>
          <cell r="B152">
            <v>20733.451111436902</v>
          </cell>
          <cell r="D152">
            <v>1307.3673684630267</v>
          </cell>
          <cell r="E152">
            <v>15893.373034753331</v>
          </cell>
          <cell r="F152">
            <v>18207.303431759457</v>
          </cell>
          <cell r="G152">
            <v>4840.0780766835705</v>
          </cell>
          <cell r="H152">
            <v>2526.1476796774441</v>
          </cell>
          <cell r="I152">
            <v>1.3045343531609046</v>
          </cell>
          <cell r="J152">
            <v>1.1387436469736107</v>
          </cell>
        </row>
        <row r="153">
          <cell r="A153" t="str">
            <v>IV 96</v>
          </cell>
          <cell r="B153">
            <v>21400.175575407928</v>
          </cell>
          <cell r="D153">
            <v>666.72446397102613</v>
          </cell>
          <cell r="E153">
            <v>16298.1373202328</v>
          </cell>
          <cell r="F153">
            <v>19261.380145821167</v>
          </cell>
          <cell r="G153">
            <v>5102.0382551751281</v>
          </cell>
          <cell r="H153">
            <v>2138.7954295867603</v>
          </cell>
          <cell r="I153">
            <v>1.31304425499234</v>
          </cell>
          <cell r="J153">
            <v>1.111040611492774</v>
          </cell>
        </row>
        <row r="154">
          <cell r="A154" t="str">
            <v>I 97</v>
          </cell>
          <cell r="B154">
            <v>19329.828385521087</v>
          </cell>
          <cell r="D154">
            <v>-2070.3471898868411</v>
          </cell>
          <cell r="E154">
            <v>16702.901605712268</v>
          </cell>
          <cell r="F154">
            <v>20222.384703834949</v>
          </cell>
          <cell r="G154">
            <v>2626.9267798088185</v>
          </cell>
          <cell r="H154">
            <v>-892.55631831386199</v>
          </cell>
          <cell r="I154">
            <v>1.1572736786589481</v>
          </cell>
          <cell r="J154">
            <v>0.9558629542763768</v>
          </cell>
        </row>
        <row r="155">
          <cell r="A155" t="str">
            <v>II 97</v>
          </cell>
          <cell r="B155">
            <v>23673.208948365675</v>
          </cell>
          <cell r="D155">
            <v>4343.380562844588</v>
          </cell>
          <cell r="E155">
            <v>17107.665891191737</v>
          </cell>
          <cell r="F155">
            <v>21284.166005182899</v>
          </cell>
          <cell r="G155">
            <v>6565.543057173938</v>
          </cell>
          <cell r="H155">
            <v>2389.0429431827761</v>
          </cell>
          <cell r="I155">
            <v>1.3837778396499054</v>
          </cell>
          <cell r="J155">
            <v>1.1122450812778393</v>
          </cell>
        </row>
        <row r="156">
          <cell r="A156" t="str">
            <v>III 97</v>
          </cell>
          <cell r="B156">
            <v>25473.97631903884</v>
          </cell>
          <cell r="D156">
            <v>1800.7673706731657</v>
          </cell>
          <cell r="E156">
            <v>17512.430176671201</v>
          </cell>
          <cell r="F156">
            <v>22469.297307083383</v>
          </cell>
          <cell r="G156">
            <v>7961.5461423676388</v>
          </cell>
          <cell r="H156">
            <v>3004.6790119554571</v>
          </cell>
          <cell r="I156">
            <v>1.4546225773378636</v>
          </cell>
          <cell r="J156">
            <v>1.1337237640719739</v>
          </cell>
        </row>
        <row r="157">
          <cell r="A157" t="str">
            <v>IV 97</v>
          </cell>
          <cell r="B157">
            <v>26359.722235663477</v>
          </cell>
          <cell r="D157">
            <v>885.74591662463718</v>
          </cell>
          <cell r="E157">
            <v>17917.19446215067</v>
          </cell>
          <cell r="F157">
            <v>23709.183972147272</v>
          </cell>
          <cell r="G157">
            <v>8442.5277735128075</v>
          </cell>
          <cell r="H157">
            <v>2650.5382635162059</v>
          </cell>
          <cell r="I157">
            <v>1.4711969717885967</v>
          </cell>
          <cell r="J157">
            <v>1.1117937364115933</v>
          </cell>
        </row>
        <row r="158">
          <cell r="A158" t="str">
            <v>I 98</v>
          </cell>
          <cell r="B158">
            <v>24438.45784063368</v>
          </cell>
          <cell r="D158">
            <v>-1921.264395029797</v>
          </cell>
          <cell r="E158">
            <v>18321.958747630139</v>
          </cell>
          <cell r="F158">
            <v>24986.341335925419</v>
          </cell>
          <cell r="G158">
            <v>6116.4990930035419</v>
          </cell>
          <cell r="H158">
            <v>-547.88349529173865</v>
          </cell>
          <cell r="I158">
            <v>1.3338343447473751</v>
          </cell>
          <cell r="J158">
            <v>0.97807268027256189</v>
          </cell>
        </row>
        <row r="159">
          <cell r="A159" t="str">
            <v>II 98</v>
          </cell>
          <cell r="B159">
            <v>27324.891674456947</v>
          </cell>
          <cell r="D159">
            <v>2886.4338338232665</v>
          </cell>
          <cell r="E159">
            <v>18726.723033109607</v>
          </cell>
          <cell r="F159">
            <v>25899.262017448236</v>
          </cell>
          <cell r="G159">
            <v>8598.1686413473399</v>
          </cell>
          <cell r="H159">
            <v>1425.6296570087106</v>
          </cell>
          <cell r="I159">
            <v>1.459138986898318</v>
          </cell>
          <cell r="J159">
            <v>1.0550451845326043</v>
          </cell>
        </row>
        <row r="160">
          <cell r="A160" t="str">
            <v>III 98</v>
          </cell>
          <cell r="B160">
            <v>26081.892121206933</v>
          </cell>
          <cell r="D160">
            <v>-1242.9995532500143</v>
          </cell>
          <cell r="E160">
            <v>19131.487318589076</v>
          </cell>
          <cell r="F160">
            <v>26051.240967990256</v>
          </cell>
          <cell r="G160">
            <v>6950.4048026178571</v>
          </cell>
          <cell r="H160">
            <v>30.651153216676903</v>
          </cell>
          <cell r="I160">
            <v>1.3632966264919983</v>
          </cell>
          <cell r="J160">
            <v>1.0011765717131993</v>
          </cell>
        </row>
        <row r="161">
          <cell r="A161" t="str">
            <v>IV 98</v>
          </cell>
          <cell r="B161">
            <v>24195.842643192198</v>
          </cell>
          <cell r="D161">
            <v>-1886.0494780147346</v>
          </cell>
          <cell r="E161">
            <v>19536.251604068544</v>
          </cell>
          <cell r="F161">
            <v>25510.271069872437</v>
          </cell>
          <cell r="G161">
            <v>4659.5910391236539</v>
          </cell>
          <cell r="H161">
            <v>-1314.4284266802388</v>
          </cell>
          <cell r="I161">
            <v>1.2385099830590462</v>
          </cell>
          <cell r="J161">
            <v>0.94847454097684691</v>
          </cell>
        </row>
        <row r="162">
          <cell r="A162" t="str">
            <v>I 99</v>
          </cell>
          <cell r="B162">
            <v>19046.372314750399</v>
          </cell>
          <cell r="D162">
            <v>-5149.4703284417992</v>
          </cell>
          <cell r="E162">
            <v>19941.015889548013</v>
          </cell>
          <cell r="F162">
            <v>24162.249688401622</v>
          </cell>
          <cell r="G162">
            <v>-894.64357479761384</v>
          </cell>
          <cell r="H162">
            <v>-5115.877373651223</v>
          </cell>
          <cell r="I162">
            <v>0.95513550664855862</v>
          </cell>
          <cell r="J162">
            <v>0.78826982422473058</v>
          </cell>
        </row>
        <row r="163">
          <cell r="A163" t="str">
            <v>II 99</v>
          </cell>
          <cell r="B163">
            <v>21191.180611232616</v>
          </cell>
          <cell r="D163">
            <v>2144.808296482217</v>
          </cell>
          <cell r="E163">
            <v>20345.780175027481</v>
          </cell>
          <cell r="F163">
            <v>22628.821922595536</v>
          </cell>
          <cell r="G163">
            <v>845.40043620513461</v>
          </cell>
          <cell r="H163">
            <v>-1437.6413113629205</v>
          </cell>
          <cell r="I163">
            <v>1.0415516352252141</v>
          </cell>
          <cell r="J163">
            <v>0.93646857462219923</v>
          </cell>
        </row>
        <row r="164">
          <cell r="A164" t="str">
            <v>III 99</v>
          </cell>
          <cell r="B164">
            <v>23493.934808578953</v>
          </cell>
          <cell r="D164">
            <v>2302.7541973463376</v>
          </cell>
          <cell r="E164">
            <v>20750.54446050695</v>
          </cell>
          <cell r="F164">
            <v>21981.832594438543</v>
          </cell>
          <cell r="G164">
            <v>2743.3903480720037</v>
          </cell>
          <cell r="H164">
            <v>1512.1022141404101</v>
          </cell>
          <cell r="I164">
            <v>1.1322081140229021</v>
          </cell>
          <cell r="J164">
            <v>1.068788723944835</v>
          </cell>
        </row>
        <row r="165">
          <cell r="A165" t="str">
            <v>IV 99</v>
          </cell>
          <cell r="B165">
            <v>22956.837060354694</v>
          </cell>
          <cell r="D165">
            <v>-537.0977482242597</v>
          </cell>
          <cell r="E165">
            <v>21155.308745986418</v>
          </cell>
          <cell r="F165">
            <v>21672.081198729167</v>
          </cell>
          <cell r="G165">
            <v>1801.5283143682755</v>
          </cell>
          <cell r="H165">
            <v>1284.7558616255264</v>
          </cell>
          <cell r="I165">
            <v>1.0851572688444011</v>
          </cell>
          <cell r="J165">
            <v>1.059281609820697</v>
          </cell>
        </row>
        <row r="166">
          <cell r="A166" t="str">
            <v>I 00</v>
          </cell>
          <cell r="B166">
            <v>17897.803277216281</v>
          </cell>
          <cell r="D166">
            <v>-5059.0337831384131</v>
          </cell>
          <cell r="E166">
            <v>21560.073031465887</v>
          </cell>
          <cell r="F166">
            <v>21384.938939345637</v>
          </cell>
          <cell r="G166">
            <v>-3662.2697542496062</v>
          </cell>
          <cell r="H166">
            <v>-3487.1356621293562</v>
          </cell>
          <cell r="I166">
            <v>0.83013648660165951</v>
          </cell>
          <cell r="J166">
            <v>0.83693497222414515</v>
          </cell>
        </row>
        <row r="167">
          <cell r="A167" t="str">
            <v>II 00</v>
          </cell>
          <cell r="B167">
            <v>19662.191149355545</v>
          </cell>
          <cell r="D167">
            <v>1764.3878721392648</v>
          </cell>
          <cell r="E167">
            <v>21964.837316945352</v>
          </cell>
          <cell r="F167">
            <v>21002.691573876371</v>
          </cell>
          <cell r="G167">
            <v>-2302.6461675898063</v>
          </cell>
          <cell r="H167">
            <v>-1340.5004245208256</v>
          </cell>
          <cell r="I167">
            <v>0.89516670966584533</v>
          </cell>
          <cell r="J167">
            <v>0.93617482693560239</v>
          </cell>
        </row>
        <row r="168">
          <cell r="A168" t="str">
            <v>III 00</v>
          </cell>
          <cell r="B168">
            <v>20794.707387121765</v>
          </cell>
          <cell r="D168">
            <v>1132.51623776622</v>
          </cell>
          <cell r="E168">
            <v>22369.60160242482</v>
          </cell>
          <cell r="F168">
            <v>20327.884718512072</v>
          </cell>
          <cell r="G168">
            <v>-1574.8942153030548</v>
          </cell>
          <cell r="H168">
            <v>466.82266860969321</v>
          </cell>
          <cell r="I168">
            <v>0.92959668020496444</v>
          </cell>
          <cell r="J168">
            <v>1.0229646456123676</v>
          </cell>
        </row>
        <row r="169">
          <cell r="A169" t="str">
            <v>IV 00</v>
          </cell>
          <cell r="B169">
            <v>20563.192355998202</v>
          </cell>
          <cell r="D169">
            <v>-231.51503112356295</v>
          </cell>
          <cell r="E169">
            <v>22774.365887904289</v>
          </cell>
          <cell r="F169">
            <v>19729.473542422948</v>
          </cell>
          <cell r="G169">
            <v>-2211.1735319060863</v>
          </cell>
          <cell r="H169">
            <v>833.7188135752549</v>
          </cell>
          <cell r="I169">
            <v>0.90290954563611081</v>
          </cell>
          <cell r="J169">
            <v>1.0422575296691301</v>
          </cell>
        </row>
        <row r="170">
          <cell r="A170" t="str">
            <v>I 01</v>
          </cell>
          <cell r="B170">
            <v>15436.201303120582</v>
          </cell>
          <cell r="D170">
            <v>-5126.9910528776199</v>
          </cell>
          <cell r="E170">
            <v>23179.130173383757</v>
          </cell>
          <cell r="F170">
            <v>19114.073048899023</v>
          </cell>
          <cell r="G170">
            <v>-7742.9288702631748</v>
          </cell>
          <cell r="H170">
            <v>-3677.8717457784405</v>
          </cell>
          <cell r="I170">
            <v>0.66595256973213501</v>
          </cell>
          <cell r="J170">
            <v>0.80758304436896111</v>
          </cell>
        </row>
        <row r="171">
          <cell r="A171" t="str">
            <v>II 01</v>
          </cell>
          <cell r="B171">
            <v>16880.084071962818</v>
          </cell>
          <cell r="D171">
            <v>1443.8827688422352</v>
          </cell>
          <cell r="E171">
            <v>23583.894458863226</v>
          </cell>
          <cell r="F171">
            <v>18418.546279550843</v>
          </cell>
          <cell r="G171">
            <v>-6703.810386900408</v>
          </cell>
          <cell r="H171">
            <v>-1538.4622075880252</v>
          </cell>
          <cell r="I171">
            <v>0.71574625223184873</v>
          </cell>
          <cell r="J171">
            <v>0.91647211542986429</v>
          </cell>
        </row>
        <row r="172">
          <cell r="A172" t="str">
            <v>III 01</v>
          </cell>
          <cell r="B172">
            <v>14667.154865073866</v>
          </cell>
          <cell r="D172">
            <v>-2212.9292068889517</v>
          </cell>
          <cell r="E172">
            <v>23988.658744342691</v>
          </cell>
          <cell r="F172">
            <v>16886.658149038867</v>
          </cell>
          <cell r="G172">
            <v>-9321.5038792688247</v>
          </cell>
          <cell r="H172">
            <v>-2219.5032839650012</v>
          </cell>
          <cell r="I172">
            <v>0.6114203808302896</v>
          </cell>
          <cell r="J172">
            <v>0.86856468198882042</v>
          </cell>
        </row>
        <row r="173">
          <cell r="A173" t="str">
            <v>IV 01</v>
          </cell>
          <cell r="B173">
            <v>12168.101618179957</v>
          </cell>
          <cell r="D173">
            <v>-2499.0532468939091</v>
          </cell>
          <cell r="E173">
            <v>24393.423029822159</v>
          </cell>
          <cell r="F173">
            <v>14787.885464584306</v>
          </cell>
          <cell r="G173">
            <v>-12225.321411642202</v>
          </cell>
          <cell r="H173">
            <v>-2619.7838464043489</v>
          </cell>
          <cell r="I173">
            <v>0.49882714710862247</v>
          </cell>
          <cell r="J173">
            <v>0.82284256578274817</v>
          </cell>
        </row>
        <row r="174">
          <cell r="A174" t="str">
            <v>I 02</v>
          </cell>
          <cell r="B174">
            <v>7061.0774336090344</v>
          </cell>
          <cell r="D174">
            <v>-5107.0241845709224</v>
          </cell>
          <cell r="E174">
            <v>24798.187315301628</v>
          </cell>
          <cell r="F174">
            <v>12694.104497206417</v>
          </cell>
          <cell r="G174">
            <v>-17737.109881692595</v>
          </cell>
          <cell r="H174">
            <v>-5633.0270635973829</v>
          </cell>
          <cell r="I174">
            <v>0.28474167663263128</v>
          </cell>
          <cell r="J174">
            <v>0.55624856681800283</v>
          </cell>
        </row>
        <row r="175">
          <cell r="A175" t="str">
            <v>II 02</v>
          </cell>
          <cell r="B175">
            <v>8235.0867729288984</v>
          </cell>
          <cell r="D175">
            <v>1174.009339319864</v>
          </cell>
          <cell r="E175">
            <v>25202.951600781096</v>
          </cell>
          <cell r="F175">
            <v>10532.85517244794</v>
          </cell>
          <cell r="G175">
            <v>-16967.864827852198</v>
          </cell>
          <cell r="H175">
            <v>-2297.7683995190418</v>
          </cell>
          <cell r="I175">
            <v>0.32675088629990762</v>
          </cell>
          <cell r="J175">
            <v>0.78184752738938323</v>
          </cell>
        </row>
        <row r="176">
          <cell r="A176" t="str">
            <v>III 02</v>
          </cell>
          <cell r="B176">
            <v>8027.981572434297</v>
          </cell>
          <cell r="D176">
            <v>-207.10520049460138</v>
          </cell>
          <cell r="E176">
            <v>25607.715886260565</v>
          </cell>
          <cell r="F176">
            <v>8873.0618492880458</v>
          </cell>
          <cell r="G176">
            <v>-17579.734313826266</v>
          </cell>
          <cell r="H176">
            <v>-845.08027685374873</v>
          </cell>
          <cell r="I176">
            <v>0.31349854114640463</v>
          </cell>
          <cell r="J176">
            <v>0.90475888805829119</v>
          </cell>
        </row>
        <row r="177">
          <cell r="A177" t="str">
            <v>IV 02</v>
          </cell>
          <cell r="B177">
            <v>9675.4693186660024</v>
          </cell>
          <cell r="D177">
            <v>1647.4877462317054</v>
          </cell>
          <cell r="E177">
            <v>26012.480171740033</v>
          </cell>
          <cell r="F177">
            <v>8249.9037744095585</v>
          </cell>
          <cell r="G177">
            <v>-16337.010853074031</v>
          </cell>
          <cell r="H177">
            <v>1425.5655442564439</v>
          </cell>
          <cell r="I177">
            <v>0.37195489452702918</v>
          </cell>
          <cell r="J177">
            <v>1.1727978390097611</v>
          </cell>
        </row>
        <row r="178">
          <cell r="A178" t="str">
            <v>I 03</v>
          </cell>
          <cell r="B178">
            <v>8651.0710950102784</v>
          </cell>
          <cell r="D178">
            <v>-1024.398223655724</v>
          </cell>
          <cell r="E178">
            <v>26417.244457219502</v>
          </cell>
          <cell r="F178">
            <v>8647.4021897598686</v>
          </cell>
          <cell r="G178">
            <v>-17766.173362209222</v>
          </cell>
          <cell r="H178">
            <v>3.6689052504098072</v>
          </cell>
          <cell r="I178">
            <v>0.32747817846861199</v>
          </cell>
          <cell r="J178">
            <v>1.0004242783173372</v>
          </cell>
        </row>
        <row r="179">
          <cell r="A179" t="str">
            <v>II 03</v>
          </cell>
          <cell r="B179">
            <v>11240.015807443317</v>
          </cell>
          <cell r="D179">
            <v>2588.9447124330381</v>
          </cell>
          <cell r="E179">
            <v>26822.00874269897</v>
          </cell>
          <cell r="F179">
            <v>9398.634448388475</v>
          </cell>
          <cell r="G179">
            <v>-15581.992935255654</v>
          </cell>
          <cell r="H179">
            <v>1841.3813590548416</v>
          </cell>
          <cell r="I179">
            <v>0.41905943418584868</v>
          </cell>
          <cell r="J179">
            <v>1.1959200955379823</v>
          </cell>
        </row>
        <row r="180">
          <cell r="A180" t="str">
            <v>III 03</v>
          </cell>
          <cell r="B180">
            <v>12443.727050879645</v>
          </cell>
          <cell r="D180">
            <v>1203.711243436328</v>
          </cell>
          <cell r="E180">
            <v>27226.773028178439</v>
          </cell>
          <cell r="F180">
            <v>10502.570817999811</v>
          </cell>
          <cell r="G180">
            <v>-14783.045977298794</v>
          </cell>
          <cell r="H180">
            <v>1941.1562328798336</v>
          </cell>
          <cell r="I180">
            <v>0.45704009939044071</v>
          </cell>
          <cell r="J180">
            <v>1.1848267692280623</v>
          </cell>
        </row>
        <row r="181">
          <cell r="A181" t="str">
            <v>IV 03</v>
          </cell>
          <cell r="B181">
            <v>15604.416362832731</v>
          </cell>
          <cell r="D181">
            <v>3160.6893119530869</v>
          </cell>
          <cell r="E181">
            <v>27631.537313657904</v>
          </cell>
          <cell r="F181">
            <v>11984.807579041491</v>
          </cell>
          <cell r="G181">
            <v>-12027.120950825172</v>
          </cell>
          <cell r="H181">
            <v>3619.6087837912401</v>
          </cell>
          <cell r="I181">
            <v>0.56473210975198529</v>
          </cell>
          <cell r="J181">
            <v>1.3020164287093816</v>
          </cell>
        </row>
        <row r="182">
          <cell r="A182" t="str">
            <v>I 04</v>
          </cell>
          <cell r="B182">
            <v>15419.205694622338</v>
          </cell>
          <cell r="D182">
            <v>-185.21066821039312</v>
          </cell>
          <cell r="E182">
            <v>28036.301599137372</v>
          </cell>
          <cell r="F182">
            <v>13676.841228944508</v>
          </cell>
          <cell r="G182">
            <v>-12617.095904515034</v>
          </cell>
          <cell r="H182">
            <v>1742.3644656778306</v>
          </cell>
          <cell r="I182">
            <v>0.54997288569248237</v>
          </cell>
          <cell r="J182">
            <v>1.127395239625246</v>
          </cell>
        </row>
        <row r="183">
          <cell r="A183" t="str">
            <v>II 04</v>
          </cell>
          <cell r="B183">
            <v>17353.586519792007</v>
          </cell>
          <cell r="D183">
            <v>1934.3808251696682</v>
          </cell>
          <cell r="E183">
            <v>28441.065884616841</v>
          </cell>
          <cell r="F183">
            <v>15205.233907031681</v>
          </cell>
          <cell r="G183">
            <v>-11087.479364824834</v>
          </cell>
          <cell r="H183">
            <v>2148.3526127603254</v>
          </cell>
          <cell r="I183">
            <v>0.61015949930266811</v>
          </cell>
          <cell r="J183">
            <v>1.1412903363339131</v>
          </cell>
        </row>
        <row r="184">
          <cell r="A184" t="str">
            <v>III 04</v>
          </cell>
          <cell r="B184">
            <v>19440.932625915651</v>
          </cell>
          <cell r="D184">
            <v>2087.3461061236449</v>
          </cell>
          <cell r="E184">
            <v>28845.830170096309</v>
          </cell>
          <cell r="F184">
            <v>16954.535300790682</v>
          </cell>
          <cell r="G184">
            <v>-9404.8975441806579</v>
          </cell>
          <cell r="H184">
            <v>2486.3973251249699</v>
          </cell>
          <cell r="I184">
            <v>0.67395989338069184</v>
          </cell>
          <cell r="J184">
            <v>1.1466508683967891</v>
          </cell>
        </row>
        <row r="185">
          <cell r="A185" t="str">
            <v>IV 04</v>
          </cell>
          <cell r="B185">
            <v>20755.496314559325</v>
          </cell>
          <cell r="D185">
            <v>1314.5636886436732</v>
          </cell>
          <cell r="E185">
            <v>29250.594455575778</v>
          </cell>
          <cell r="F185">
            <v>18242.305288722331</v>
          </cell>
          <cell r="G185">
            <v>-8495.0981410164532</v>
          </cell>
          <cell r="H185">
            <v>2513.1910258369935</v>
          </cell>
          <cell r="I185">
            <v>0.70957519670520375</v>
          </cell>
          <cell r="J185">
            <v>1.1377671838104084</v>
          </cell>
        </row>
        <row r="186">
          <cell r="A186" t="str">
            <v>I 05</v>
          </cell>
          <cell r="B186">
            <v>17966.502946278237</v>
          </cell>
          <cell r="D186">
            <v>-2788.9933682810879</v>
          </cell>
          <cell r="E186">
            <v>29655.358741055246</v>
          </cell>
          <cell r="F186">
            <v>18879.129601636305</v>
          </cell>
          <cell r="G186">
            <v>-11688.85579477701</v>
          </cell>
          <cell r="H186">
            <v>-912.62665535806809</v>
          </cell>
          <cell r="I186">
            <v>0.60584338578259</v>
          </cell>
          <cell r="J186">
            <v>0.95165949518779891</v>
          </cell>
        </row>
        <row r="187">
          <cell r="A187" t="str">
            <v>II 05</v>
          </cell>
          <cell r="B187">
            <v>23367.590222103638</v>
          </cell>
          <cell r="D187">
            <v>5401.0872758254009</v>
          </cell>
          <cell r="E187">
            <v>30060.123026534715</v>
          </cell>
          <cell r="F187">
            <v>20382.630527214213</v>
          </cell>
          <cell r="G187">
            <v>-6692.5328044310772</v>
          </cell>
          <cell r="H187">
            <v>2984.959694889425</v>
          </cell>
          <cell r="I187">
            <v>0.77736176267397727</v>
          </cell>
          <cell r="J187">
            <v>1.1464462445563151</v>
          </cell>
        </row>
        <row r="188">
          <cell r="A188" t="str">
            <v>III 05</v>
          </cell>
          <cell r="B188">
            <v>24176.42709691677</v>
          </cell>
          <cell r="D188">
            <v>808.83687481313245</v>
          </cell>
          <cell r="E188">
            <v>30464.887312014183</v>
          </cell>
          <cell r="F188">
            <v>21566.504144964492</v>
          </cell>
          <cell r="G188">
            <v>-6288.4602150974133</v>
          </cell>
          <cell r="H188">
            <v>2609.9229519522778</v>
          </cell>
          <cell r="I188">
            <v>0.79358334233465277</v>
          </cell>
          <cell r="J188">
            <v>1.1210174321442663</v>
          </cell>
        </row>
        <row r="189">
          <cell r="A189" t="str">
            <v>IV 05</v>
          </cell>
          <cell r="B189">
            <v>26780.508724670341</v>
          </cell>
          <cell r="D189">
            <v>2604.0816277535705</v>
          </cell>
          <cell r="E189">
            <v>30869.651597493652</v>
          </cell>
          <cell r="F189">
            <v>23072.757247492249</v>
          </cell>
          <cell r="G189">
            <v>-4089.1428728233113</v>
          </cell>
          <cell r="H189">
            <v>3707.7514771780916</v>
          </cell>
          <cell r="I189">
            <v>0.86753517901201982</v>
          </cell>
          <cell r="J189">
            <v>1.1606982398075152</v>
          </cell>
        </row>
        <row r="190">
          <cell r="A190" t="str">
            <v>I 06</v>
          </cell>
          <cell r="B190">
            <v>22333.457553317483</v>
          </cell>
          <cell r="D190">
            <v>-4447.0511713528576</v>
          </cell>
          <cell r="E190">
            <v>31274.415882973117</v>
          </cell>
          <cell r="F190">
            <v>24164.495899252055</v>
          </cell>
          <cell r="G190">
            <v>-8940.9583296556339</v>
          </cell>
          <cell r="H190">
            <v>-1831.0383459345721</v>
          </cell>
          <cell r="I190">
            <v>0.714112699558894</v>
          </cell>
          <cell r="J190">
            <v>0.92422608964951569</v>
          </cell>
        </row>
        <row r="191">
          <cell r="A191" t="str">
            <v>II 06</v>
          </cell>
          <cell r="B191">
            <v>26076.614382604686</v>
          </cell>
          <cell r="D191">
            <v>3743.1568292872034</v>
          </cell>
          <cell r="E191">
            <v>31679.180168452585</v>
          </cell>
          <cell r="F191">
            <v>24841.751939377322</v>
          </cell>
          <cell r="G191">
            <v>-5602.565785847899</v>
          </cell>
          <cell r="H191">
            <v>1234.8624432273646</v>
          </cell>
          <cell r="I191">
            <v>0.82314675581702201</v>
          </cell>
          <cell r="J191">
            <v>1.0497091528101909</v>
          </cell>
        </row>
        <row r="192">
          <cell r="A192" t="str">
            <v>III 06</v>
          </cell>
          <cell r="B192">
            <v>29807.986050466185</v>
          </cell>
          <cell r="D192">
            <v>3731.3716678614983</v>
          </cell>
          <cell r="E192">
            <v>32083.944453932054</v>
          </cell>
          <cell r="F192">
            <v>26249.641677764674</v>
          </cell>
          <cell r="G192">
            <v>-2275.9584034658692</v>
          </cell>
          <cell r="H192">
            <v>3558.344372701511</v>
          </cell>
          <cell r="I192">
            <v>0.92906238798867702</v>
          </cell>
          <cell r="J192">
            <v>1.135557826517521</v>
          </cell>
        </row>
        <row r="193">
          <cell r="A193" t="str">
            <v>IV 06</v>
          </cell>
          <cell r="B193">
            <v>30380.168908144624</v>
          </cell>
          <cell r="D193">
            <v>572.18285767843918</v>
          </cell>
          <cell r="E193">
            <v>32488.708739411522</v>
          </cell>
          <cell r="F193">
            <v>27149.556723633246</v>
          </cell>
          <cell r="G193">
            <v>-2108.5398312668985</v>
          </cell>
          <cell r="H193">
            <v>3230.6121845113776</v>
          </cell>
          <cell r="I193">
            <v>0.93509930332475588</v>
          </cell>
          <cell r="J193">
            <v>1.118993183476148</v>
          </cell>
        </row>
        <row r="194">
          <cell r="A194" t="str">
            <v>I 07</v>
          </cell>
          <cell r="B194">
            <v>27312.574240666421</v>
          </cell>
          <cell r="D194">
            <v>-3067.5946674782026</v>
          </cell>
          <cell r="E194">
            <v>32893.473024890991</v>
          </cell>
          <cell r="F194">
            <v>28394.335895470478</v>
          </cell>
          <cell r="G194">
            <v>-5580.8987842245697</v>
          </cell>
          <cell r="H194">
            <v>-1081.7616548040569</v>
          </cell>
          <cell r="I194">
            <v>0.83033415839058955</v>
          </cell>
          <cell r="J194">
            <v>0.96190220265103565</v>
          </cell>
        </row>
        <row r="195">
          <cell r="A195" t="str">
            <v>II 07</v>
          </cell>
          <cell r="B195">
            <v>31811.560082474498</v>
          </cell>
          <cell r="D195">
            <v>4498.9858418080767</v>
          </cell>
          <cell r="E195">
            <v>33298.237310370459</v>
          </cell>
          <cell r="F195">
            <v>29828.072320437932</v>
          </cell>
          <cell r="G195">
            <v>-1486.6772278959616</v>
          </cell>
          <cell r="H195">
            <v>1983.487762036566</v>
          </cell>
          <cell r="I195">
            <v>0.95535267485666731</v>
          </cell>
          <cell r="J195">
            <v>1.0664973499034163</v>
          </cell>
        </row>
        <row r="196">
          <cell r="A196" t="str">
            <v>III 07</v>
          </cell>
          <cell r="B196">
            <v>36749.881313193982</v>
          </cell>
          <cell r="D196">
            <v>4938.3212307194844</v>
          </cell>
          <cell r="E196">
            <v>33703.001595849928</v>
          </cell>
          <cell r="F196">
            <v>31563.54613611988</v>
          </cell>
          <cell r="G196">
            <v>3046.8797173440544</v>
          </cell>
          <cell r="H196">
            <v>5186.3351770741028</v>
          </cell>
          <cell r="I196">
            <v>1.0904038089509285</v>
          </cell>
          <cell r="J196">
            <v>1.1643140841877426</v>
          </cell>
        </row>
        <row r="197">
          <cell r="A197" t="str">
            <v>IV 07</v>
          </cell>
          <cell r="B197">
            <v>37279.942838164359</v>
          </cell>
          <cell r="D197">
            <v>530.06152497037692</v>
          </cell>
          <cell r="E197">
            <v>34107.765881329397</v>
          </cell>
          <cell r="F197">
            <v>33288.489618624815</v>
          </cell>
          <cell r="G197">
            <v>3172.1769568349628</v>
          </cell>
          <cell r="H197">
            <v>3991.4532195395441</v>
          </cell>
          <cell r="I197">
            <v>1.093004536499748</v>
          </cell>
          <cell r="J197">
            <v>1.1199049060281285</v>
          </cell>
        </row>
        <row r="198">
          <cell r="A198" t="str">
            <v>I 08</v>
          </cell>
          <cell r="B198">
            <v>36804.016182968146</v>
          </cell>
          <cell r="D198">
            <v>-475.92665519621369</v>
          </cell>
          <cell r="E198">
            <v>34512.530166808865</v>
          </cell>
          <cell r="F198">
            <v>35661.350104200246</v>
          </cell>
          <cell r="G198">
            <v>2291.4860161592806</v>
          </cell>
          <cell r="H198">
            <v>1142.6660787678993</v>
          </cell>
          <cell r="I198">
            <v>1.0663957700314604</v>
          </cell>
          <cell r="J198">
            <v>1.0320421429763342</v>
          </cell>
        </row>
        <row r="199">
          <cell r="A199" t="str">
            <v>II 08</v>
          </cell>
          <cell r="B199">
            <v>39290.954947764389</v>
          </cell>
          <cell r="D199">
            <v>2486.938764796243</v>
          </cell>
          <cell r="E199">
            <v>34917.294452288334</v>
          </cell>
          <cell r="F199">
            <v>37531.198820522717</v>
          </cell>
          <cell r="G199">
            <v>4373.6604954760551</v>
          </cell>
          <cell r="H199">
            <v>1759.7561272416715</v>
          </cell>
          <cell r="I199">
            <v>1.1252577143814022</v>
          </cell>
          <cell r="J199">
            <v>1.046887820867566</v>
          </cell>
        </row>
        <row r="200">
          <cell r="A200" t="str">
            <v>III 08</v>
          </cell>
          <cell r="B200">
            <v>42709.21285347399</v>
          </cell>
          <cell r="D200">
            <v>3418.2579057096009</v>
          </cell>
          <cell r="E200">
            <v>35322.058737767802</v>
          </cell>
          <cell r="F200">
            <v>39021.031705592715</v>
          </cell>
          <cell r="G200">
            <v>7387.1541157061874</v>
          </cell>
          <cell r="H200">
            <v>3688.1811478812742</v>
          </cell>
          <cell r="I200">
            <v>1.2091371335557952</v>
          </cell>
          <cell r="J200">
            <v>1.0945177763547616</v>
          </cell>
        </row>
        <row r="201">
          <cell r="A201" t="str">
            <v>IV 08</v>
          </cell>
          <cell r="B201">
            <v>35994.825039810865</v>
          </cell>
          <cell r="D201">
            <v>-6714.3878136631247</v>
          </cell>
          <cell r="E201">
            <v>35726.823023247271</v>
          </cell>
          <cell r="F201">
            <v>38699.752256004344</v>
          </cell>
          <cell r="G201">
            <v>268.00201656359422</v>
          </cell>
          <cell r="H201">
            <v>-2704.9272161934787</v>
          </cell>
          <cell r="I201">
            <v>1.0075014231293167</v>
          </cell>
          <cell r="J201">
            <v>0.93010479244673194</v>
          </cell>
        </row>
        <row r="202">
          <cell r="A202" t="str">
            <v>I 09</v>
          </cell>
          <cell r="B202">
            <v>26550.229003404263</v>
          </cell>
          <cell r="D202">
            <v>-9444.5960364066013</v>
          </cell>
          <cell r="E202">
            <v>36131.587308726739</v>
          </cell>
          <cell r="F202">
            <v>36136.305461113378</v>
          </cell>
          <cell r="G202">
            <v>-9581.3583053224756</v>
          </cell>
          <cell r="H202">
            <v>-9586.076457709114</v>
          </cell>
          <cell r="I202">
            <v>0.73482044330202112</v>
          </cell>
          <cell r="J202">
            <v>0.73472450115231669</v>
          </cell>
        </row>
        <row r="203">
          <cell r="A203" t="str">
            <v>II 09</v>
          </cell>
          <cell r="B203">
            <v>32000.722477066971</v>
          </cell>
          <cell r="D203">
            <v>5450.4934736627074</v>
          </cell>
          <cell r="E203">
            <v>36536.351594206208</v>
          </cell>
          <cell r="F203">
            <v>34313.747343439027</v>
          </cell>
          <cell r="G203">
            <v>-4535.6291171392368</v>
          </cell>
          <cell r="H203">
            <v>-2313.0248663720558</v>
          </cell>
          <cell r="I203">
            <v>0.87585982400447238</v>
          </cell>
          <cell r="J203">
            <v>0.9325918896813723</v>
          </cell>
        </row>
        <row r="204">
          <cell r="A204" t="str">
            <v>III 09</v>
          </cell>
          <cell r="B204">
            <v>33620.648467330975</v>
          </cell>
          <cell r="D204">
            <v>1619.9259902640042</v>
          </cell>
          <cell r="E204">
            <v>36941.115879685676</v>
          </cell>
          <cell r="F204">
            <v>32041.606246903269</v>
          </cell>
          <cell r="G204">
            <v>-3320.4674123547011</v>
          </cell>
          <cell r="H204">
            <v>1579.0422204277056</v>
          </cell>
          <cell r="I204">
            <v>0.91011458822280289</v>
          </cell>
          <cell r="J204">
            <v>1.0492809944751229</v>
          </cell>
        </row>
        <row r="205">
          <cell r="A205" t="str">
            <v>IV 09</v>
          </cell>
          <cell r="B205">
            <v>33613.999662560411</v>
          </cell>
          <cell r="D205">
            <v>-6.6488047705643112</v>
          </cell>
          <cell r="E205">
            <v>37345.880165165145</v>
          </cell>
          <cell r="F205">
            <v>31446.399902590656</v>
          </cell>
          <cell r="G205">
            <v>-3731.8805026047339</v>
          </cell>
          <cell r="H205">
            <v>2167.5997599697548</v>
          </cell>
          <cell r="I205">
            <v>0.90007249832912772</v>
          </cell>
          <cell r="J205">
            <v>1.0689299813868736</v>
          </cell>
        </row>
        <row r="206">
          <cell r="A206" t="str">
            <v>I 10</v>
          </cell>
          <cell r="B206">
            <v>33325.266338840498</v>
          </cell>
          <cell r="D206">
            <v>-288.73332371991273</v>
          </cell>
          <cell r="E206">
            <v>37750.644450644606</v>
          </cell>
          <cell r="F206">
            <v>33140.159236449712</v>
          </cell>
          <cell r="G206">
            <v>-4425.3781118041079</v>
          </cell>
          <cell r="H206">
            <v>185.10710239078617</v>
          </cell>
          <cell r="I206">
            <v>0.88277344198481511</v>
          </cell>
          <cell r="J206">
            <v>1.0055855827689324</v>
          </cell>
        </row>
        <row r="207">
          <cell r="A207" t="str">
            <v>II 10</v>
          </cell>
          <cell r="B207">
            <v>43357.515492373204</v>
          </cell>
          <cell r="D207">
            <v>10032.249153532706</v>
          </cell>
          <cell r="E207">
            <v>38155.408736124074</v>
          </cell>
          <cell r="F207">
            <v>35979.35749027627</v>
          </cell>
          <cell r="G207">
            <v>5202.1067562491298</v>
          </cell>
          <cell r="H207">
            <v>7378.1580020969341</v>
          </cell>
          <cell r="I207">
            <v>1.1363399562097725</v>
          </cell>
          <cell r="J207">
            <v>1.2050664191013123</v>
          </cell>
        </row>
        <row r="208">
          <cell r="A208" t="str">
            <v>III 10</v>
          </cell>
          <cell r="B208">
            <v>52254.72378041019</v>
          </cell>
          <cell r="D208">
            <v>8897.2082880369853</v>
          </cell>
          <cell r="E208">
            <v>38560.173021603543</v>
          </cell>
          <cell r="F208">
            <v>40637.876318546078</v>
          </cell>
          <cell r="G208">
            <v>13694.550758806647</v>
          </cell>
          <cell r="H208">
            <v>11616.847461864112</v>
          </cell>
          <cell r="I208">
            <v>1.3551475443622674</v>
          </cell>
          <cell r="J208">
            <v>1.2858625625710289</v>
          </cell>
        </row>
        <row r="209">
          <cell r="A209" t="str">
            <v>IV 10</v>
          </cell>
          <cell r="B209">
            <v>48582.279365807881</v>
          </cell>
          <cell r="D209">
            <v>-3672.4444146023088</v>
          </cell>
          <cell r="E209">
            <v>38964.937307083012</v>
          </cell>
          <cell r="F209">
            <v>44379.946244357947</v>
          </cell>
          <cell r="G209">
            <v>9617.3420587248693</v>
          </cell>
          <cell r="H209">
            <v>4202.333121449934</v>
          </cell>
          <cell r="I209">
            <v>1.2468204165948096</v>
          </cell>
          <cell r="J209">
            <v>1.0946899101299425</v>
          </cell>
        </row>
        <row r="210">
          <cell r="A210" t="str">
            <v>I 11</v>
          </cell>
          <cell r="B210">
            <v>44450.230495058568</v>
          </cell>
          <cell r="D210">
            <v>-4132.0488707493132</v>
          </cell>
          <cell r="E210">
            <v>39369.70159256248</v>
          </cell>
          <cell r="F210">
            <v>47161.187283412466</v>
          </cell>
          <cell r="G210">
            <v>5080.5289024960875</v>
          </cell>
          <cell r="H210">
            <v>-2710.9567883538984</v>
          </cell>
          <cell r="I210">
            <v>1.1290466703322912</v>
          </cell>
          <cell r="J210">
            <v>0.94251720653124027</v>
          </cell>
        </row>
        <row r="211">
          <cell r="A211" t="str">
            <v>II 11</v>
          </cell>
          <cell r="B211">
            <v>61253.135361326233</v>
          </cell>
          <cell r="D211">
            <v>16802.904866267665</v>
          </cell>
          <cell r="E211">
            <v>39774.465878041949</v>
          </cell>
          <cell r="F211">
            <v>51635.09225065072</v>
          </cell>
          <cell r="G211">
            <v>21478.669483284284</v>
          </cell>
          <cell r="H211">
            <v>9618.0431106755132</v>
          </cell>
          <cell r="I211">
            <v>1.5400115126408747</v>
          </cell>
          <cell r="J211">
            <v>1.1862695057072219</v>
          </cell>
        </row>
        <row r="212">
          <cell r="A212" t="str">
            <v>III 11</v>
          </cell>
          <cell r="B212">
            <v>64359.159320804451</v>
          </cell>
          <cell r="D212">
            <v>3106.0239594782179</v>
          </cell>
          <cell r="E212">
            <v>40179.230163521417</v>
          </cell>
          <cell r="F212">
            <v>54661.201135749288</v>
          </cell>
          <cell r="G212">
            <v>24179.929157283033</v>
          </cell>
          <cell r="H212">
            <v>9697.9581850551622</v>
          </cell>
          <cell r="I212">
            <v>1.6018017034889809</v>
          </cell>
          <cell r="J212">
            <v>1.1774194123720516</v>
          </cell>
        </row>
        <row r="213">
          <cell r="A213" t="str">
            <v>IV 11</v>
          </cell>
          <cell r="B213">
            <v>53969.536877541745</v>
          </cell>
          <cell r="D213">
            <v>-10389.622443262706</v>
          </cell>
          <cell r="E213">
            <v>40583.994449000878</v>
          </cell>
          <cell r="F213">
            <v>56008.015513682752</v>
          </cell>
          <cell r="G213">
            <v>13385.542428540866</v>
          </cell>
          <cell r="H213">
            <v>-2038.4786361410079</v>
          </cell>
          <cell r="I213">
            <v>1.3298231879407918</v>
          </cell>
          <cell r="J213">
            <v>0.96360380532241841</v>
          </cell>
        </row>
        <row r="214">
          <cell r="A214" t="str">
            <v>I 12</v>
          </cell>
          <cell r="B214">
            <v>45456.056943555894</v>
          </cell>
          <cell r="D214">
            <v>-8513.4799339858509</v>
          </cell>
          <cell r="E214">
            <v>40988.758734480347</v>
          </cell>
          <cell r="F214">
            <v>56259.472125807079</v>
          </cell>
          <cell r="G214">
            <v>4467.2982090755468</v>
          </cell>
          <cell r="H214">
            <v>-10803.415182251185</v>
          </cell>
          <cell r="I214">
            <v>1.1089883750326304</v>
          </cell>
          <cell r="J214">
            <v>0.80797162195029748</v>
          </cell>
        </row>
        <row r="215">
          <cell r="A215" t="str">
            <v>II 12</v>
          </cell>
          <cell r="B215">
            <v>45017.810876258351</v>
          </cell>
          <cell r="D215">
            <v>-438.24606729754305</v>
          </cell>
          <cell r="E215">
            <v>41393.523019959815</v>
          </cell>
          <cell r="F215">
            <v>52200.641004540113</v>
          </cell>
          <cell r="G215">
            <v>3624.2878562985352</v>
          </cell>
          <cell r="H215">
            <v>-7182.8301282817629</v>
          </cell>
          <cell r="I215">
            <v>1.0875568831034488</v>
          </cell>
          <cell r="J215">
            <v>0.86239957996575101</v>
          </cell>
        </row>
        <row r="216">
          <cell r="A216" t="str">
            <v>III 12</v>
          </cell>
          <cell r="B216">
            <v>62986.397371131054</v>
          </cell>
          <cell r="D216">
            <v>17968.586494872703</v>
          </cell>
          <cell r="E216">
            <v>41798.287305439284</v>
          </cell>
          <cell r="F216">
            <v>51857.450517121761</v>
          </cell>
          <cell r="G216">
            <v>21188.11006569177</v>
          </cell>
          <cell r="H216">
            <v>11128.946854009293</v>
          </cell>
          <cell r="I216">
            <v>1.5069133553454122</v>
          </cell>
          <cell r="J216">
            <v>1.2146065173476828</v>
          </cell>
        </row>
        <row r="217">
          <cell r="A217" t="str">
            <v>IV 12</v>
          </cell>
          <cell r="B217">
            <v>54951.219999076027</v>
          </cell>
          <cell r="D217">
            <v>-8035.1773720550264</v>
          </cell>
          <cell r="E217">
            <v>42203.051590918752</v>
          </cell>
          <cell r="F217">
            <v>52102.871297505335</v>
          </cell>
          <cell r="G217">
            <v>12748.168408157275</v>
          </cell>
          <cell r="H217">
            <v>2848.3487015706924</v>
          </cell>
          <cell r="I217">
            <v>1.3020674554941525</v>
          </cell>
          <cell r="J217">
            <v>1.054667787602467</v>
          </cell>
        </row>
        <row r="301">
          <cell r="C301" t="str">
            <v>media móvil</v>
          </cell>
          <cell r="D301" t="str">
            <v>promedio media móvil</v>
          </cell>
        </row>
        <row r="302">
          <cell r="A302" t="str">
            <v>I 93</v>
          </cell>
          <cell r="B302">
            <v>13179.734052746215</v>
          </cell>
          <cell r="G302">
            <v>15007.144799922309</v>
          </cell>
        </row>
        <row r="303">
          <cell r="A303" t="str">
            <v>II 93</v>
          </cell>
          <cell r="B303">
            <v>16698.583670270491</v>
          </cell>
          <cell r="G303">
            <v>16673.180476940855</v>
          </cell>
        </row>
        <row r="304">
          <cell r="A304" t="str">
            <v>III 93</v>
          </cell>
          <cell r="B304">
            <v>18923.348810463704</v>
          </cell>
          <cell r="C304">
            <v>17282.962729751216</v>
          </cell>
          <cell r="D304">
            <v>17929.914132656864</v>
          </cell>
          <cell r="G304">
            <v>17646.724534792465</v>
          </cell>
        </row>
        <row r="305">
          <cell r="A305" t="str">
            <v>IV 93</v>
          </cell>
          <cell r="B305">
            <v>20330.184385524451</v>
          </cell>
          <cell r="C305">
            <v>18576.865535562516</v>
          </cell>
          <cell r="D305">
            <v>19057.332342792699</v>
          </cell>
          <cell r="G305">
            <v>19455.603828574309</v>
          </cell>
        </row>
        <row r="306">
          <cell r="A306" t="str">
            <v>I 94</v>
          </cell>
          <cell r="B306">
            <v>18355.345275991425</v>
          </cell>
          <cell r="C306">
            <v>19537.799150022882</v>
          </cell>
          <cell r="D306">
            <v>19908.13862367082</v>
          </cell>
          <cell r="G306">
            <v>20900.370470827242</v>
          </cell>
        </row>
        <row r="307">
          <cell r="A307" t="str">
            <v>II 94</v>
          </cell>
          <cell r="B307">
            <v>20542.318128111943</v>
          </cell>
          <cell r="C307">
            <v>20278.478097318759</v>
          </cell>
          <cell r="D307">
            <v>20490.166925028312</v>
          </cell>
          <cell r="G307">
            <v>20511.067544879763</v>
          </cell>
        </row>
        <row r="308">
          <cell r="A308" t="str">
            <v>III 94</v>
          </cell>
          <cell r="B308">
            <v>21886.064599647216</v>
          </cell>
          <cell r="C308">
            <v>20701.855752737865</v>
          </cell>
          <cell r="D308">
            <v>20654.637664051348</v>
          </cell>
          <cell r="G308">
            <v>20409.566879995786</v>
          </cell>
        </row>
        <row r="309">
          <cell r="A309" t="str">
            <v>IV 94</v>
          </cell>
          <cell r="B309">
            <v>22023.695007200877</v>
          </cell>
          <cell r="C309">
            <v>20607.419575364831</v>
          </cell>
          <cell r="D309">
            <v>20069.325550093585</v>
          </cell>
          <cell r="G309">
            <v>21076.26162045735</v>
          </cell>
        </row>
        <row r="310">
          <cell r="A310" t="str">
            <v>I 95</v>
          </cell>
          <cell r="B310">
            <v>17977.600566499277</v>
          </cell>
          <cell r="C310">
            <v>19531.231524822335</v>
          </cell>
          <cell r="D310">
            <v>18879.267532148297</v>
          </cell>
          <cell r="G310">
            <v>20470.250293131241</v>
          </cell>
        </row>
        <row r="311">
          <cell r="A311" t="str">
            <v>II 95</v>
          </cell>
          <cell r="B311">
            <v>16237.565925941966</v>
          </cell>
          <cell r="C311">
            <v>18227.303539474262</v>
          </cell>
          <cell r="D311">
            <v>17622.325253469287</v>
          </cell>
          <cell r="G311">
            <v>16212.864068912389</v>
          </cell>
        </row>
        <row r="312">
          <cell r="A312" t="str">
            <v>III 95</v>
          </cell>
          <cell r="B312">
            <v>16670.352658254917</v>
          </cell>
          <cell r="C312">
            <v>17017.346967464313</v>
          </cell>
          <cell r="D312">
            <v>16705.87316583515</v>
          </cell>
          <cell r="G312">
            <v>15545.72207089499</v>
          </cell>
        </row>
        <row r="313">
          <cell r="A313" t="str">
            <v>IV 95</v>
          </cell>
          <cell r="B313">
            <v>17183.868719161081</v>
          </cell>
          <cell r="C313">
            <v>16394.399364205987</v>
          </cell>
          <cell r="D313">
            <v>16792.964091334972</v>
          </cell>
          <cell r="G313">
            <v>16444.638951738863</v>
          </cell>
        </row>
        <row r="314">
          <cell r="A314" t="str">
            <v>I 96</v>
          </cell>
          <cell r="B314">
            <v>15485.810153465973</v>
          </cell>
          <cell r="C314">
            <v>17191.528818463961</v>
          </cell>
          <cell r="D314">
            <v>17699.416125111711</v>
          </cell>
          <cell r="G314">
            <v>17632.965459477313</v>
          </cell>
        </row>
        <row r="315">
          <cell r="A315" t="str">
            <v>II 96</v>
          </cell>
          <cell r="B315">
            <v>19426.083742973875</v>
          </cell>
          <cell r="C315">
            <v>18207.303431759457</v>
          </cell>
          <cell r="D315">
            <v>18734.341788790312</v>
          </cell>
          <cell r="G315">
            <v>19396.531262913002</v>
          </cell>
        </row>
        <row r="316">
          <cell r="A316" t="str">
            <v>III 96</v>
          </cell>
          <cell r="B316">
            <v>20733.451111436902</v>
          </cell>
          <cell r="C316">
            <v>19261.380145821167</v>
          </cell>
          <cell r="D316">
            <v>19741.882424828058</v>
          </cell>
          <cell r="G316">
            <v>19334.712057772846</v>
          </cell>
        </row>
        <row r="317">
          <cell r="A317" t="str">
            <v>IV 96</v>
          </cell>
          <cell r="B317">
            <v>21400.175575407928</v>
          </cell>
          <cell r="C317">
            <v>20222.384703834949</v>
          </cell>
          <cell r="D317">
            <v>20753.275354508922</v>
          </cell>
          <cell r="G317">
            <v>20479.565259305855</v>
          </cell>
        </row>
        <row r="318">
          <cell r="A318" t="str">
            <v>I 97</v>
          </cell>
          <cell r="B318">
            <v>19329.828385521087</v>
          </cell>
          <cell r="C318">
            <v>21284.166005182899</v>
          </cell>
          <cell r="D318">
            <v>21876.731656133139</v>
          </cell>
          <cell r="G318">
            <v>22009.968666910947</v>
          </cell>
        </row>
        <row r="319">
          <cell r="A319" t="str">
            <v>II 97</v>
          </cell>
          <cell r="B319">
            <v>23673.208948365675</v>
          </cell>
          <cell r="C319">
            <v>22469.297307083383</v>
          </cell>
          <cell r="D319">
            <v>23089.240639615327</v>
          </cell>
          <cell r="G319">
            <v>23637.195408803102</v>
          </cell>
        </row>
        <row r="320">
          <cell r="A320" t="str">
            <v>III 97</v>
          </cell>
          <cell r="B320">
            <v>25473.97631903884</v>
          </cell>
          <cell r="C320">
            <v>23709.183972147272</v>
          </cell>
          <cell r="D320">
            <v>24347.762654036345</v>
          </cell>
          <cell r="G320">
            <v>23755.427615398366</v>
          </cell>
        </row>
        <row r="321">
          <cell r="A321" t="str">
            <v>IV 97</v>
          </cell>
          <cell r="B321">
            <v>26359.722235663477</v>
          </cell>
          <cell r="C321">
            <v>24986.341335925419</v>
          </cell>
          <cell r="D321">
            <v>25442.801676686828</v>
          </cell>
          <cell r="G321">
            <v>25225.758071013188</v>
          </cell>
        </row>
        <row r="322">
          <cell r="A322" t="str">
            <v>I 98</v>
          </cell>
          <cell r="B322">
            <v>24438.45784063368</v>
          </cell>
          <cell r="C322">
            <v>25899.262017448236</v>
          </cell>
          <cell r="D322">
            <v>25975.251492719246</v>
          </cell>
          <cell r="G322">
            <v>27826.925341089685</v>
          </cell>
        </row>
        <row r="323">
          <cell r="A323" t="str">
            <v>II 98</v>
          </cell>
          <cell r="B323">
            <v>27324.891674456947</v>
          </cell>
          <cell r="C323">
            <v>26051.240967990256</v>
          </cell>
          <cell r="D323">
            <v>25780.756018931344</v>
          </cell>
          <cell r="G323">
            <v>27283.322909127863</v>
          </cell>
        </row>
        <row r="324">
          <cell r="A324" t="str">
            <v>III 98</v>
          </cell>
          <cell r="B324">
            <v>26081.892121206933</v>
          </cell>
          <cell r="C324">
            <v>25510.271069872437</v>
          </cell>
          <cell r="D324">
            <v>24836.260379137027</v>
          </cell>
          <cell r="G324">
            <v>24322.331645369839</v>
          </cell>
        </row>
        <row r="325">
          <cell r="A325" t="str">
            <v>IV 98</v>
          </cell>
          <cell r="B325">
            <v>24195.842643192198</v>
          </cell>
          <cell r="C325">
            <v>24162.249688401622</v>
          </cell>
          <cell r="D325">
            <v>23395.535805498577</v>
          </cell>
          <cell r="G325">
            <v>23154.96602675441</v>
          </cell>
        </row>
        <row r="326">
          <cell r="A326" t="str">
            <v>I 99</v>
          </cell>
          <cell r="B326">
            <v>19046.372314750399</v>
          </cell>
          <cell r="C326">
            <v>22628.821922595536</v>
          </cell>
          <cell r="D326">
            <v>22305.327258517042</v>
          </cell>
          <cell r="G326">
            <v>21687.210538298605</v>
          </cell>
        </row>
        <row r="327">
          <cell r="A327" t="str">
            <v>II 99</v>
          </cell>
          <cell r="B327">
            <v>21191.180611232616</v>
          </cell>
          <cell r="C327">
            <v>21981.832594438543</v>
          </cell>
          <cell r="D327">
            <v>21826.956896583855</v>
          </cell>
          <cell r="G327">
            <v>21158.942927571527</v>
          </cell>
        </row>
        <row r="328">
          <cell r="A328" t="str">
            <v>III 99</v>
          </cell>
          <cell r="B328">
            <v>23493.934808578953</v>
          </cell>
          <cell r="C328">
            <v>21672.081198729167</v>
          </cell>
          <cell r="D328">
            <v>21528.510069037402</v>
          </cell>
          <cell r="G328">
            <v>21908.965477406215</v>
          </cell>
        </row>
        <row r="329">
          <cell r="A329" t="str">
            <v>IV 99</v>
          </cell>
          <cell r="B329">
            <v>22956.837060354694</v>
          </cell>
          <cell r="C329">
            <v>21384.938939345637</v>
          </cell>
          <cell r="D329">
            <v>21193.815256611004</v>
          </cell>
          <cell r="G329">
            <v>21969.26100293564</v>
          </cell>
        </row>
        <row r="330">
          <cell r="A330" t="str">
            <v>I 00</v>
          </cell>
          <cell r="B330">
            <v>17897.803277216281</v>
          </cell>
          <cell r="C330">
            <v>21002.691573876371</v>
          </cell>
          <cell r="D330">
            <v>20665.288146194223</v>
          </cell>
          <cell r="G330">
            <v>20379.388863748933</v>
          </cell>
        </row>
        <row r="331">
          <cell r="A331" t="str">
            <v>II 00</v>
          </cell>
          <cell r="B331">
            <v>19662.191149355545</v>
          </cell>
          <cell r="C331">
            <v>20327.884718512072</v>
          </cell>
          <cell r="D331">
            <v>20028.67913046751</v>
          </cell>
          <cell r="G331">
            <v>19632.279484215909</v>
          </cell>
        </row>
        <row r="332">
          <cell r="A332" t="str">
            <v>III 00</v>
          </cell>
          <cell r="B332">
            <v>20794.707387121765</v>
          </cell>
          <cell r="C332">
            <v>19729.473542422948</v>
          </cell>
          <cell r="D332">
            <v>19421.773295660983</v>
          </cell>
          <cell r="G332">
            <v>19391.835806527102</v>
          </cell>
        </row>
        <row r="333">
          <cell r="A333" t="str">
            <v>IV 00</v>
          </cell>
          <cell r="B333">
            <v>20563.192355998202</v>
          </cell>
          <cell r="C333">
            <v>19114.073048899023</v>
          </cell>
          <cell r="D333">
            <v>18766.309664224933</v>
          </cell>
          <cell r="G333">
            <v>19678.588070943762</v>
          </cell>
        </row>
        <row r="334">
          <cell r="A334" t="str">
            <v>I 01</v>
          </cell>
          <cell r="B334">
            <v>15436.201303120582</v>
          </cell>
          <cell r="C334">
            <v>18418.546279550843</v>
          </cell>
          <cell r="D334">
            <v>17652.602214294857</v>
          </cell>
          <cell r="G334">
            <v>17576.478189133963</v>
          </cell>
        </row>
        <row r="335">
          <cell r="A335" t="str">
            <v>II 01</v>
          </cell>
          <cell r="B335">
            <v>16880.084071962818</v>
          </cell>
          <cell r="C335">
            <v>16886.658149038867</v>
          </cell>
          <cell r="D335">
            <v>15837.271806811586</v>
          </cell>
          <cell r="G335">
            <v>16854.404766006825</v>
          </cell>
        </row>
        <row r="336">
          <cell r="A336" t="str">
            <v>III 01</v>
          </cell>
          <cell r="B336">
            <v>14667.154865073866</v>
          </cell>
          <cell r="C336">
            <v>14787.885464584306</v>
          </cell>
          <cell r="D336">
            <v>13740.994980895361</v>
          </cell>
          <cell r="G336">
            <v>13677.665840518715</v>
          </cell>
        </row>
        <row r="337">
          <cell r="A337" t="str">
            <v>IV 01</v>
          </cell>
          <cell r="B337">
            <v>12168.101618179957</v>
          </cell>
          <cell r="C337">
            <v>12694.104497206417</v>
          </cell>
          <cell r="D337">
            <v>11613.47983482718</v>
          </cell>
          <cell r="G337">
            <v>11644.644236365402</v>
          </cell>
        </row>
        <row r="338">
          <cell r="A338" t="str">
            <v>I 02</v>
          </cell>
          <cell r="B338">
            <v>7061.0774336090344</v>
          </cell>
          <cell r="C338">
            <v>10532.85517244794</v>
          </cell>
          <cell r="D338">
            <v>9702.958510867993</v>
          </cell>
          <cell r="G338">
            <v>8040.1175824602233</v>
          </cell>
        </row>
        <row r="339">
          <cell r="A339" t="str">
            <v>II 02</v>
          </cell>
          <cell r="B339">
            <v>8235.0867729288984</v>
          </cell>
          <cell r="C339">
            <v>8873.0618492880458</v>
          </cell>
          <cell r="D339">
            <v>8561.4828118488022</v>
          </cell>
          <cell r="G339">
            <v>8222.5589139493677</v>
          </cell>
        </row>
        <row r="340">
          <cell r="A340" t="str">
            <v>III 02</v>
          </cell>
          <cell r="B340">
            <v>8027.981572434297</v>
          </cell>
          <cell r="C340">
            <v>8249.9037744095585</v>
          </cell>
          <cell r="D340">
            <v>8448.6529820847136</v>
          </cell>
          <cell r="G340">
            <v>7486.3905325680435</v>
          </cell>
        </row>
        <row r="341">
          <cell r="A341" t="str">
            <v>IV 02</v>
          </cell>
          <cell r="B341">
            <v>9675.4693186660024</v>
          </cell>
          <cell r="C341">
            <v>8647.4021897598686</v>
          </cell>
          <cell r="D341">
            <v>9023.0183190741718</v>
          </cell>
          <cell r="G341">
            <v>9259.2420388240134</v>
          </cell>
        </row>
        <row r="342">
          <cell r="A342" t="str">
            <v>I 03</v>
          </cell>
          <cell r="B342">
            <v>8651.0710950102784</v>
          </cell>
          <cell r="C342">
            <v>9398.634448388475</v>
          </cell>
          <cell r="D342">
            <v>9950.602633194143</v>
          </cell>
          <cell r="G342">
            <v>9850.5687654744379</v>
          </cell>
        </row>
        <row r="343">
          <cell r="A343" t="str">
            <v>II 03</v>
          </cell>
          <cell r="B343">
            <v>11240.015807443317</v>
          </cell>
          <cell r="C343">
            <v>10502.570817999811</v>
          </cell>
          <cell r="D343">
            <v>11243.689198520651</v>
          </cell>
          <cell r="G343">
            <v>11222.916615067317</v>
          </cell>
        </row>
        <row r="344">
          <cell r="A344" t="str">
            <v>III 03</v>
          </cell>
          <cell r="B344">
            <v>12443.727050879645</v>
          </cell>
          <cell r="C344">
            <v>11984.807579041491</v>
          </cell>
          <cell r="D344">
            <v>12830.824403993</v>
          </cell>
          <cell r="G344">
            <v>11604.236948356382</v>
          </cell>
        </row>
        <row r="345">
          <cell r="A345" t="str">
            <v>IV 03</v>
          </cell>
          <cell r="B345">
            <v>15604.416362832731</v>
          </cell>
          <cell r="C345">
            <v>13676.841228944508</v>
          </cell>
          <cell r="D345">
            <v>14441.037567988094</v>
          </cell>
          <cell r="G345">
            <v>14933.132773137137</v>
          </cell>
        </row>
        <row r="346">
          <cell r="A346" t="str">
            <v>I 04</v>
          </cell>
          <cell r="B346">
            <v>15419.205694622338</v>
          </cell>
          <cell r="C346">
            <v>15205.233907031681</v>
          </cell>
          <cell r="D346">
            <v>16079.884603911181</v>
          </cell>
          <cell r="G346">
            <v>17557.126087135912</v>
          </cell>
        </row>
        <row r="347">
          <cell r="A347" t="str">
            <v>II 04</v>
          </cell>
          <cell r="B347">
            <v>17353.586519792007</v>
          </cell>
          <cell r="C347">
            <v>16954.535300790682</v>
          </cell>
          <cell r="D347">
            <v>17598.420294756506</v>
          </cell>
          <cell r="G347">
            <v>17327.186884827173</v>
          </cell>
        </row>
        <row r="348">
          <cell r="A348" t="str">
            <v>III 04</v>
          </cell>
          <cell r="B348">
            <v>19440.932625915651</v>
          </cell>
          <cell r="C348">
            <v>18242.305288722331</v>
          </cell>
          <cell r="D348">
            <v>18560.717445179318</v>
          </cell>
          <cell r="G348">
            <v>18129.390637205437</v>
          </cell>
        </row>
        <row r="349">
          <cell r="A349" t="str">
            <v>IV 04</v>
          </cell>
          <cell r="B349">
            <v>20755.496314559325</v>
          </cell>
          <cell r="C349">
            <v>18879.129601636305</v>
          </cell>
          <cell r="D349">
            <v>19630.880064425259</v>
          </cell>
          <cell r="G349">
            <v>19862.619339990968</v>
          </cell>
        </row>
        <row r="350">
          <cell r="A350" t="str">
            <v>I 05</v>
          </cell>
          <cell r="B350">
            <v>17966.502946278237</v>
          </cell>
          <cell r="C350">
            <v>20382.630527214213</v>
          </cell>
          <cell r="D350">
            <v>20974.567336089352</v>
          </cell>
          <cell r="G350">
            <v>20457.613953662993</v>
          </cell>
        </row>
        <row r="351">
          <cell r="A351" t="str">
            <v>II 05</v>
          </cell>
          <cell r="B351">
            <v>23367.590222103638</v>
          </cell>
          <cell r="C351">
            <v>21566.504144964492</v>
          </cell>
          <cell r="D351">
            <v>22319.630696228371</v>
          </cell>
          <cell r="G351">
            <v>23332.041613683832</v>
          </cell>
        </row>
        <row r="352">
          <cell r="A352" t="str">
            <v>III 05</v>
          </cell>
          <cell r="B352">
            <v>24176.42709691677</v>
          </cell>
          <cell r="C352">
            <v>23072.757247492249</v>
          </cell>
          <cell r="D352">
            <v>23618.626573372152</v>
          </cell>
          <cell r="G352">
            <v>22545.41484638672</v>
          </cell>
        </row>
        <row r="353">
          <cell r="A353" t="str">
            <v>IV 05</v>
          </cell>
          <cell r="B353">
            <v>26780.508724670341</v>
          </cell>
          <cell r="C353">
            <v>24164.495899252055</v>
          </cell>
          <cell r="D353">
            <v>24503.12391931469</v>
          </cell>
          <cell r="G353">
            <v>25628.442821495002</v>
          </cell>
        </row>
        <row r="354">
          <cell r="A354" t="str">
            <v>I 06</v>
          </cell>
          <cell r="B354">
            <v>22333.457553317483</v>
          </cell>
          <cell r="C354">
            <v>24841.751939377322</v>
          </cell>
          <cell r="D354">
            <v>25545.696808570996</v>
          </cell>
          <cell r="G354">
            <v>25430.06027619485</v>
          </cell>
        </row>
        <row r="355">
          <cell r="A355" t="str">
            <v>II 06</v>
          </cell>
          <cell r="B355">
            <v>26076.614382604686</v>
          </cell>
          <cell r="C355">
            <v>26249.641677764674</v>
          </cell>
          <cell r="D355">
            <v>26699.599200698962</v>
          </cell>
          <cell r="G355">
            <v>26036.944594458339</v>
          </cell>
        </row>
        <row r="356">
          <cell r="A356" t="str">
            <v>III 06</v>
          </cell>
          <cell r="B356">
            <v>29807.986050466185</v>
          </cell>
          <cell r="C356">
            <v>27149.556723633246</v>
          </cell>
          <cell r="D356">
            <v>27771.946309551862</v>
          </cell>
          <cell r="G356">
            <v>27797.052415936734</v>
          </cell>
        </row>
        <row r="357">
          <cell r="A357" t="str">
            <v>IV 06</v>
          </cell>
          <cell r="B357">
            <v>30380.168908144624</v>
          </cell>
          <cell r="C357">
            <v>28394.335895470478</v>
          </cell>
          <cell r="D357">
            <v>29111.204107954203</v>
          </cell>
          <cell r="G357">
            <v>29073.24986894285</v>
          </cell>
        </row>
        <row r="358">
          <cell r="A358" t="str">
            <v>I 07</v>
          </cell>
          <cell r="B358">
            <v>27312.574240666421</v>
          </cell>
          <cell r="C358">
            <v>29828.072320437932</v>
          </cell>
          <cell r="D358">
            <v>30695.809228278908</v>
          </cell>
          <cell r="G358">
            <v>31099.546838193073</v>
          </cell>
        </row>
        <row r="359">
          <cell r="A359" t="str">
            <v>II 07</v>
          </cell>
          <cell r="B359">
            <v>31811.560082474498</v>
          </cell>
          <cell r="C359">
            <v>31563.54613611988</v>
          </cell>
          <cell r="D359">
            <v>32426.017877372346</v>
          </cell>
          <cell r="G359">
            <v>31763.165845762604</v>
          </cell>
        </row>
        <row r="360">
          <cell r="A360" t="str">
            <v>III 07</v>
          </cell>
          <cell r="B360">
            <v>36749.881313193982</v>
          </cell>
          <cell r="C360">
            <v>33288.489618624815</v>
          </cell>
          <cell r="D360">
            <v>34474.919861412534</v>
          </cell>
          <cell r="G360">
            <v>34270.62718738526</v>
          </cell>
        </row>
        <row r="361">
          <cell r="A361" t="str">
            <v>IV 07</v>
          </cell>
          <cell r="B361">
            <v>37279.942838164359</v>
          </cell>
          <cell r="C361">
            <v>35661.350104200246</v>
          </cell>
          <cell r="D361">
            <v>36596.274462361485</v>
          </cell>
          <cell r="G361">
            <v>35676.203661372325</v>
          </cell>
        </row>
        <row r="362">
          <cell r="A362" t="str">
            <v>I 08</v>
          </cell>
          <cell r="B362">
            <v>36804.016182968146</v>
          </cell>
          <cell r="C362">
            <v>37531.198820522717</v>
          </cell>
          <cell r="D362">
            <v>38276.115263057713</v>
          </cell>
          <cell r="G362">
            <v>41907.006459011311</v>
          </cell>
        </row>
        <row r="363">
          <cell r="A363" t="str">
            <v>II 08</v>
          </cell>
          <cell r="B363">
            <v>39290.954947764389</v>
          </cell>
          <cell r="C363">
            <v>39021.031705592715</v>
          </cell>
          <cell r="D363">
            <v>38860.391980798529</v>
          </cell>
          <cell r="G363">
            <v>39231.182469789441</v>
          </cell>
        </row>
        <row r="364">
          <cell r="A364" t="str">
            <v>III 08</v>
          </cell>
          <cell r="B364">
            <v>42709.21285347399</v>
          </cell>
          <cell r="C364">
            <v>38699.752256004344</v>
          </cell>
          <cell r="D364">
            <v>37418.028858558857</v>
          </cell>
          <cell r="G364">
            <v>39827.92484944981</v>
          </cell>
        </row>
        <row r="365">
          <cell r="A365" t="str">
            <v>IV 08</v>
          </cell>
          <cell r="B365">
            <v>35994.825039810865</v>
          </cell>
          <cell r="C365">
            <v>36136.305461113378</v>
          </cell>
          <cell r="D365">
            <v>35225.026402276198</v>
          </cell>
          <cell r="G365">
            <v>34446.370115169091</v>
          </cell>
        </row>
        <row r="366">
          <cell r="A366" t="str">
            <v>I 09</v>
          </cell>
          <cell r="B366">
            <v>26550.229003404263</v>
          </cell>
          <cell r="C366">
            <v>34313.747343439027</v>
          </cell>
          <cell r="D366">
            <v>33177.676795171152</v>
          </cell>
          <cell r="G366">
            <v>30231.500084188916</v>
          </cell>
        </row>
        <row r="367">
          <cell r="A367" t="str">
            <v>II 09</v>
          </cell>
          <cell r="B367">
            <v>32000.722477066971</v>
          </cell>
          <cell r="C367">
            <v>32041.606246903269</v>
          </cell>
          <cell r="D367">
            <v>31744.003074746965</v>
          </cell>
          <cell r="G367">
            <v>31952.040471705026</v>
          </cell>
        </row>
        <row r="368">
          <cell r="A368" t="str">
            <v>III 09</v>
          </cell>
          <cell r="B368">
            <v>33620.648467330975</v>
          </cell>
          <cell r="C368">
            <v>31446.399902590656</v>
          </cell>
          <cell r="D368">
            <v>32293.279569520186</v>
          </cell>
          <cell r="G368">
            <v>31352.501511572802</v>
          </cell>
        </row>
        <row r="369">
          <cell r="A369" t="str">
            <v>IV 09</v>
          </cell>
          <cell r="B369">
            <v>33613.999662560411</v>
          </cell>
          <cell r="C369">
            <v>33140.159236449712</v>
          </cell>
          <cell r="D369">
            <v>34559.758363362991</v>
          </cell>
          <cell r="G369">
            <v>32167.965037948932</v>
          </cell>
        </row>
        <row r="370">
          <cell r="A370" t="str">
            <v>I 10</v>
          </cell>
          <cell r="B370">
            <v>33325.266338840498</v>
          </cell>
          <cell r="C370">
            <v>35979.35749027627</v>
          </cell>
          <cell r="D370">
            <v>38308.616904411174</v>
          </cell>
          <cell r="G370">
            <v>37945.917227271253</v>
          </cell>
        </row>
        <row r="371">
          <cell r="A371" t="str">
            <v>II 10</v>
          </cell>
          <cell r="B371">
            <v>43357.515492373204</v>
          </cell>
          <cell r="C371">
            <v>40637.876318546078</v>
          </cell>
          <cell r="D371">
            <v>42508.911281452012</v>
          </cell>
          <cell r="G371">
            <v>43291.55664400055</v>
          </cell>
        </row>
        <row r="372">
          <cell r="A372" t="str">
            <v>III 10</v>
          </cell>
          <cell r="B372">
            <v>52254.72378041019</v>
          </cell>
          <cell r="C372">
            <v>44379.946244357947</v>
          </cell>
          <cell r="D372">
            <v>45770.566763885203</v>
          </cell>
          <cell r="G372">
            <v>48729.467782397893</v>
          </cell>
        </row>
        <row r="373">
          <cell r="A373" t="str">
            <v>IV 10</v>
          </cell>
          <cell r="B373">
            <v>48582.279365807881</v>
          </cell>
          <cell r="C373">
            <v>47161.187283412466</v>
          </cell>
          <cell r="D373">
            <v>49398.139767031593</v>
          </cell>
          <cell r="G373">
            <v>46492.327000402438</v>
          </cell>
        </row>
        <row r="374">
          <cell r="A374" t="str">
            <v>I 11</v>
          </cell>
          <cell r="B374">
            <v>44450.230495058568</v>
          </cell>
          <cell r="C374">
            <v>51635.09225065072</v>
          </cell>
          <cell r="D374">
            <v>53148.146693200004</v>
          </cell>
          <cell r="G374">
            <v>50613.391951582744</v>
          </cell>
        </row>
        <row r="375">
          <cell r="A375" t="str">
            <v>II 11</v>
          </cell>
          <cell r="B375">
            <v>61253.135361326233</v>
          </cell>
          <cell r="C375">
            <v>54661.201135749288</v>
          </cell>
          <cell r="D375">
            <v>55334.60832471602</v>
          </cell>
          <cell r="G375">
            <v>61159.95229440539</v>
          </cell>
        </row>
        <row r="376">
          <cell r="A376" t="str">
            <v>III 11</v>
          </cell>
          <cell r="B376">
            <v>64359.159320804451</v>
          </cell>
          <cell r="C376">
            <v>56008.015513682752</v>
          </cell>
          <cell r="D376">
            <v>56133.743819744916</v>
          </cell>
          <cell r="G376">
            <v>60017.302814661147</v>
          </cell>
        </row>
        <row r="377">
          <cell r="A377" t="str">
            <v>IV 11</v>
          </cell>
          <cell r="B377">
            <v>53969.536877541745</v>
          </cell>
          <cell r="C377">
            <v>56259.472125807079</v>
          </cell>
          <cell r="D377">
            <v>54230.056565173596</v>
          </cell>
          <cell r="G377">
            <v>51647.8310471554</v>
          </cell>
        </row>
        <row r="378">
          <cell r="A378" t="str">
            <v>I 12</v>
          </cell>
          <cell r="B378">
            <v>45456.056943555894</v>
          </cell>
          <cell r="C378">
            <v>52200.641004540113</v>
          </cell>
          <cell r="D378">
            <v>52029.045760830937</v>
          </cell>
          <cell r="G378">
            <v>51758.679337184105</v>
          </cell>
        </row>
        <row r="379">
          <cell r="A379" t="str">
            <v>II 12</v>
          </cell>
          <cell r="B379">
            <v>45017.810876258351</v>
          </cell>
          <cell r="C379">
            <v>51857.450517121761</v>
          </cell>
          <cell r="D379">
            <v>51980.160907313548</v>
          </cell>
          <cell r="G379">
            <v>44949.326256511667</v>
          </cell>
        </row>
        <row r="380">
          <cell r="A380" t="str">
            <v>III 12</v>
          </cell>
          <cell r="B380">
            <v>62986.397371131054</v>
          </cell>
          <cell r="C380">
            <v>52102.871297505335</v>
          </cell>
          <cell r="D380">
            <v>46420.864179560849</v>
          </cell>
          <cell r="G380">
            <v>58737.151387957223</v>
          </cell>
        </row>
        <row r="381">
          <cell r="A381" t="str">
            <v>IV 12</v>
          </cell>
          <cell r="B381">
            <v>54951.219999076027</v>
          </cell>
          <cell r="C381">
            <v>40738.857061616363</v>
          </cell>
          <cell r="G381">
            <v>52587.283318496739</v>
          </cell>
        </row>
        <row r="382">
          <cell r="G382">
            <v>46183.762330179714</v>
          </cell>
        </row>
        <row r="383">
          <cell r="G383">
            <v>46254.127731956905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41"/>
  <sheetViews>
    <sheetView workbookViewId="0">
      <selection activeCell="H58" sqref="H58"/>
    </sheetView>
  </sheetViews>
  <sheetFormatPr baseColWidth="10" defaultColWidth="11.5703125" defaultRowHeight="11.25" x14ac:dyDescent="0.2"/>
  <cols>
    <col min="1" max="1" width="4.7109375" style="6" customWidth="1"/>
    <col min="2" max="8" width="11.5703125" style="6" customWidth="1"/>
    <col min="9" max="9" width="13.28515625" style="6" customWidth="1"/>
    <col min="10" max="11" width="11.5703125" style="6"/>
    <col min="12" max="20" width="11.5703125" style="8"/>
    <col min="21" max="256" width="11.5703125" style="6"/>
    <col min="257" max="257" width="4.7109375" style="6" customWidth="1"/>
    <col min="258" max="264" width="11.5703125" style="6" customWidth="1"/>
    <col min="265" max="265" width="13.28515625" style="6" customWidth="1"/>
    <col min="266" max="512" width="11.5703125" style="6"/>
    <col min="513" max="513" width="4.7109375" style="6" customWidth="1"/>
    <col min="514" max="520" width="11.5703125" style="6" customWidth="1"/>
    <col min="521" max="521" width="13.28515625" style="6" customWidth="1"/>
    <col min="522" max="768" width="11.5703125" style="6"/>
    <col min="769" max="769" width="4.7109375" style="6" customWidth="1"/>
    <col min="770" max="776" width="11.5703125" style="6" customWidth="1"/>
    <col min="777" max="777" width="13.28515625" style="6" customWidth="1"/>
    <col min="778" max="1024" width="11.5703125" style="6"/>
    <col min="1025" max="1025" width="4.7109375" style="6" customWidth="1"/>
    <col min="1026" max="1032" width="11.5703125" style="6" customWidth="1"/>
    <col min="1033" max="1033" width="13.28515625" style="6" customWidth="1"/>
    <col min="1034" max="1280" width="11.5703125" style="6"/>
    <col min="1281" max="1281" width="4.7109375" style="6" customWidth="1"/>
    <col min="1282" max="1288" width="11.5703125" style="6" customWidth="1"/>
    <col min="1289" max="1289" width="13.28515625" style="6" customWidth="1"/>
    <col min="1290" max="1536" width="11.5703125" style="6"/>
    <col min="1537" max="1537" width="4.7109375" style="6" customWidth="1"/>
    <col min="1538" max="1544" width="11.5703125" style="6" customWidth="1"/>
    <col min="1545" max="1545" width="13.28515625" style="6" customWidth="1"/>
    <col min="1546" max="1792" width="11.5703125" style="6"/>
    <col min="1793" max="1793" width="4.7109375" style="6" customWidth="1"/>
    <col min="1794" max="1800" width="11.5703125" style="6" customWidth="1"/>
    <col min="1801" max="1801" width="13.28515625" style="6" customWidth="1"/>
    <col min="1802" max="2048" width="11.5703125" style="6"/>
    <col min="2049" max="2049" width="4.7109375" style="6" customWidth="1"/>
    <col min="2050" max="2056" width="11.5703125" style="6" customWidth="1"/>
    <col min="2057" max="2057" width="13.28515625" style="6" customWidth="1"/>
    <col min="2058" max="2304" width="11.5703125" style="6"/>
    <col min="2305" max="2305" width="4.7109375" style="6" customWidth="1"/>
    <col min="2306" max="2312" width="11.5703125" style="6" customWidth="1"/>
    <col min="2313" max="2313" width="13.28515625" style="6" customWidth="1"/>
    <col min="2314" max="2560" width="11.5703125" style="6"/>
    <col min="2561" max="2561" width="4.7109375" style="6" customWidth="1"/>
    <col min="2562" max="2568" width="11.5703125" style="6" customWidth="1"/>
    <col min="2569" max="2569" width="13.28515625" style="6" customWidth="1"/>
    <col min="2570" max="2816" width="11.5703125" style="6"/>
    <col min="2817" max="2817" width="4.7109375" style="6" customWidth="1"/>
    <col min="2818" max="2824" width="11.5703125" style="6" customWidth="1"/>
    <col min="2825" max="2825" width="13.28515625" style="6" customWidth="1"/>
    <col min="2826" max="3072" width="11.5703125" style="6"/>
    <col min="3073" max="3073" width="4.7109375" style="6" customWidth="1"/>
    <col min="3074" max="3080" width="11.5703125" style="6" customWidth="1"/>
    <col min="3081" max="3081" width="13.28515625" style="6" customWidth="1"/>
    <col min="3082" max="3328" width="11.5703125" style="6"/>
    <col min="3329" max="3329" width="4.7109375" style="6" customWidth="1"/>
    <col min="3330" max="3336" width="11.5703125" style="6" customWidth="1"/>
    <col min="3337" max="3337" width="13.28515625" style="6" customWidth="1"/>
    <col min="3338" max="3584" width="11.5703125" style="6"/>
    <col min="3585" max="3585" width="4.7109375" style="6" customWidth="1"/>
    <col min="3586" max="3592" width="11.5703125" style="6" customWidth="1"/>
    <col min="3593" max="3593" width="13.28515625" style="6" customWidth="1"/>
    <col min="3594" max="3840" width="11.5703125" style="6"/>
    <col min="3841" max="3841" width="4.7109375" style="6" customWidth="1"/>
    <col min="3842" max="3848" width="11.5703125" style="6" customWidth="1"/>
    <col min="3849" max="3849" width="13.28515625" style="6" customWidth="1"/>
    <col min="3850" max="4096" width="11.5703125" style="6"/>
    <col min="4097" max="4097" width="4.7109375" style="6" customWidth="1"/>
    <col min="4098" max="4104" width="11.5703125" style="6" customWidth="1"/>
    <col min="4105" max="4105" width="13.28515625" style="6" customWidth="1"/>
    <col min="4106" max="4352" width="11.5703125" style="6"/>
    <col min="4353" max="4353" width="4.7109375" style="6" customWidth="1"/>
    <col min="4354" max="4360" width="11.5703125" style="6" customWidth="1"/>
    <col min="4361" max="4361" width="13.28515625" style="6" customWidth="1"/>
    <col min="4362" max="4608" width="11.5703125" style="6"/>
    <col min="4609" max="4609" width="4.7109375" style="6" customWidth="1"/>
    <col min="4610" max="4616" width="11.5703125" style="6" customWidth="1"/>
    <col min="4617" max="4617" width="13.28515625" style="6" customWidth="1"/>
    <col min="4618" max="4864" width="11.5703125" style="6"/>
    <col min="4865" max="4865" width="4.7109375" style="6" customWidth="1"/>
    <col min="4866" max="4872" width="11.5703125" style="6" customWidth="1"/>
    <col min="4873" max="4873" width="13.28515625" style="6" customWidth="1"/>
    <col min="4874" max="5120" width="11.5703125" style="6"/>
    <col min="5121" max="5121" width="4.7109375" style="6" customWidth="1"/>
    <col min="5122" max="5128" width="11.5703125" style="6" customWidth="1"/>
    <col min="5129" max="5129" width="13.28515625" style="6" customWidth="1"/>
    <col min="5130" max="5376" width="11.5703125" style="6"/>
    <col min="5377" max="5377" width="4.7109375" style="6" customWidth="1"/>
    <col min="5378" max="5384" width="11.5703125" style="6" customWidth="1"/>
    <col min="5385" max="5385" width="13.28515625" style="6" customWidth="1"/>
    <col min="5386" max="5632" width="11.5703125" style="6"/>
    <col min="5633" max="5633" width="4.7109375" style="6" customWidth="1"/>
    <col min="5634" max="5640" width="11.5703125" style="6" customWidth="1"/>
    <col min="5641" max="5641" width="13.28515625" style="6" customWidth="1"/>
    <col min="5642" max="5888" width="11.5703125" style="6"/>
    <col min="5889" max="5889" width="4.7109375" style="6" customWidth="1"/>
    <col min="5890" max="5896" width="11.5703125" style="6" customWidth="1"/>
    <col min="5897" max="5897" width="13.28515625" style="6" customWidth="1"/>
    <col min="5898" max="6144" width="11.5703125" style="6"/>
    <col min="6145" max="6145" width="4.7109375" style="6" customWidth="1"/>
    <col min="6146" max="6152" width="11.5703125" style="6" customWidth="1"/>
    <col min="6153" max="6153" width="13.28515625" style="6" customWidth="1"/>
    <col min="6154" max="6400" width="11.5703125" style="6"/>
    <col min="6401" max="6401" width="4.7109375" style="6" customWidth="1"/>
    <col min="6402" max="6408" width="11.5703125" style="6" customWidth="1"/>
    <col min="6409" max="6409" width="13.28515625" style="6" customWidth="1"/>
    <col min="6410" max="6656" width="11.5703125" style="6"/>
    <col min="6657" max="6657" width="4.7109375" style="6" customWidth="1"/>
    <col min="6658" max="6664" width="11.5703125" style="6" customWidth="1"/>
    <col min="6665" max="6665" width="13.28515625" style="6" customWidth="1"/>
    <col min="6666" max="6912" width="11.5703125" style="6"/>
    <col min="6913" max="6913" width="4.7109375" style="6" customWidth="1"/>
    <col min="6914" max="6920" width="11.5703125" style="6" customWidth="1"/>
    <col min="6921" max="6921" width="13.28515625" style="6" customWidth="1"/>
    <col min="6922" max="7168" width="11.5703125" style="6"/>
    <col min="7169" max="7169" width="4.7109375" style="6" customWidth="1"/>
    <col min="7170" max="7176" width="11.5703125" style="6" customWidth="1"/>
    <col min="7177" max="7177" width="13.28515625" style="6" customWidth="1"/>
    <col min="7178" max="7424" width="11.5703125" style="6"/>
    <col min="7425" max="7425" width="4.7109375" style="6" customWidth="1"/>
    <col min="7426" max="7432" width="11.5703125" style="6" customWidth="1"/>
    <col min="7433" max="7433" width="13.28515625" style="6" customWidth="1"/>
    <col min="7434" max="7680" width="11.5703125" style="6"/>
    <col min="7681" max="7681" width="4.7109375" style="6" customWidth="1"/>
    <col min="7682" max="7688" width="11.5703125" style="6" customWidth="1"/>
    <col min="7689" max="7689" width="13.28515625" style="6" customWidth="1"/>
    <col min="7690" max="7936" width="11.5703125" style="6"/>
    <col min="7937" max="7937" width="4.7109375" style="6" customWidth="1"/>
    <col min="7938" max="7944" width="11.5703125" style="6" customWidth="1"/>
    <col min="7945" max="7945" width="13.28515625" style="6" customWidth="1"/>
    <col min="7946" max="8192" width="11.5703125" style="6"/>
    <col min="8193" max="8193" width="4.7109375" style="6" customWidth="1"/>
    <col min="8194" max="8200" width="11.5703125" style="6" customWidth="1"/>
    <col min="8201" max="8201" width="13.28515625" style="6" customWidth="1"/>
    <col min="8202" max="8448" width="11.5703125" style="6"/>
    <col min="8449" max="8449" width="4.7109375" style="6" customWidth="1"/>
    <col min="8450" max="8456" width="11.5703125" style="6" customWidth="1"/>
    <col min="8457" max="8457" width="13.28515625" style="6" customWidth="1"/>
    <col min="8458" max="8704" width="11.5703125" style="6"/>
    <col min="8705" max="8705" width="4.7109375" style="6" customWidth="1"/>
    <col min="8706" max="8712" width="11.5703125" style="6" customWidth="1"/>
    <col min="8713" max="8713" width="13.28515625" style="6" customWidth="1"/>
    <col min="8714" max="8960" width="11.5703125" style="6"/>
    <col min="8961" max="8961" width="4.7109375" style="6" customWidth="1"/>
    <col min="8962" max="8968" width="11.5703125" style="6" customWidth="1"/>
    <col min="8969" max="8969" width="13.28515625" style="6" customWidth="1"/>
    <col min="8970" max="9216" width="11.5703125" style="6"/>
    <col min="9217" max="9217" width="4.7109375" style="6" customWidth="1"/>
    <col min="9218" max="9224" width="11.5703125" style="6" customWidth="1"/>
    <col min="9225" max="9225" width="13.28515625" style="6" customWidth="1"/>
    <col min="9226" max="9472" width="11.5703125" style="6"/>
    <col min="9473" max="9473" width="4.7109375" style="6" customWidth="1"/>
    <col min="9474" max="9480" width="11.5703125" style="6" customWidth="1"/>
    <col min="9481" max="9481" width="13.28515625" style="6" customWidth="1"/>
    <col min="9482" max="9728" width="11.5703125" style="6"/>
    <col min="9729" max="9729" width="4.7109375" style="6" customWidth="1"/>
    <col min="9730" max="9736" width="11.5703125" style="6" customWidth="1"/>
    <col min="9737" max="9737" width="13.28515625" style="6" customWidth="1"/>
    <col min="9738" max="9984" width="11.5703125" style="6"/>
    <col min="9985" max="9985" width="4.7109375" style="6" customWidth="1"/>
    <col min="9986" max="9992" width="11.5703125" style="6" customWidth="1"/>
    <col min="9993" max="9993" width="13.28515625" style="6" customWidth="1"/>
    <col min="9994" max="10240" width="11.5703125" style="6"/>
    <col min="10241" max="10241" width="4.7109375" style="6" customWidth="1"/>
    <col min="10242" max="10248" width="11.5703125" style="6" customWidth="1"/>
    <col min="10249" max="10249" width="13.28515625" style="6" customWidth="1"/>
    <col min="10250" max="10496" width="11.5703125" style="6"/>
    <col min="10497" max="10497" width="4.7109375" style="6" customWidth="1"/>
    <col min="10498" max="10504" width="11.5703125" style="6" customWidth="1"/>
    <col min="10505" max="10505" width="13.28515625" style="6" customWidth="1"/>
    <col min="10506" max="10752" width="11.5703125" style="6"/>
    <col min="10753" max="10753" width="4.7109375" style="6" customWidth="1"/>
    <col min="10754" max="10760" width="11.5703125" style="6" customWidth="1"/>
    <col min="10761" max="10761" width="13.28515625" style="6" customWidth="1"/>
    <col min="10762" max="11008" width="11.5703125" style="6"/>
    <col min="11009" max="11009" width="4.7109375" style="6" customWidth="1"/>
    <col min="11010" max="11016" width="11.5703125" style="6" customWidth="1"/>
    <col min="11017" max="11017" width="13.28515625" style="6" customWidth="1"/>
    <col min="11018" max="11264" width="11.5703125" style="6"/>
    <col min="11265" max="11265" width="4.7109375" style="6" customWidth="1"/>
    <col min="11266" max="11272" width="11.5703125" style="6" customWidth="1"/>
    <col min="11273" max="11273" width="13.28515625" style="6" customWidth="1"/>
    <col min="11274" max="11520" width="11.5703125" style="6"/>
    <col min="11521" max="11521" width="4.7109375" style="6" customWidth="1"/>
    <col min="11522" max="11528" width="11.5703125" style="6" customWidth="1"/>
    <col min="11529" max="11529" width="13.28515625" style="6" customWidth="1"/>
    <col min="11530" max="11776" width="11.5703125" style="6"/>
    <col min="11777" max="11777" width="4.7109375" style="6" customWidth="1"/>
    <col min="11778" max="11784" width="11.5703125" style="6" customWidth="1"/>
    <col min="11785" max="11785" width="13.28515625" style="6" customWidth="1"/>
    <col min="11786" max="12032" width="11.5703125" style="6"/>
    <col min="12033" max="12033" width="4.7109375" style="6" customWidth="1"/>
    <col min="12034" max="12040" width="11.5703125" style="6" customWidth="1"/>
    <col min="12041" max="12041" width="13.28515625" style="6" customWidth="1"/>
    <col min="12042" max="12288" width="11.5703125" style="6"/>
    <col min="12289" max="12289" width="4.7109375" style="6" customWidth="1"/>
    <col min="12290" max="12296" width="11.5703125" style="6" customWidth="1"/>
    <col min="12297" max="12297" width="13.28515625" style="6" customWidth="1"/>
    <col min="12298" max="12544" width="11.5703125" style="6"/>
    <col min="12545" max="12545" width="4.7109375" style="6" customWidth="1"/>
    <col min="12546" max="12552" width="11.5703125" style="6" customWidth="1"/>
    <col min="12553" max="12553" width="13.28515625" style="6" customWidth="1"/>
    <col min="12554" max="12800" width="11.5703125" style="6"/>
    <col min="12801" max="12801" width="4.7109375" style="6" customWidth="1"/>
    <col min="12802" max="12808" width="11.5703125" style="6" customWidth="1"/>
    <col min="12809" max="12809" width="13.28515625" style="6" customWidth="1"/>
    <col min="12810" max="13056" width="11.5703125" style="6"/>
    <col min="13057" max="13057" width="4.7109375" style="6" customWidth="1"/>
    <col min="13058" max="13064" width="11.5703125" style="6" customWidth="1"/>
    <col min="13065" max="13065" width="13.28515625" style="6" customWidth="1"/>
    <col min="13066" max="13312" width="11.5703125" style="6"/>
    <col min="13313" max="13313" width="4.7109375" style="6" customWidth="1"/>
    <col min="13314" max="13320" width="11.5703125" style="6" customWidth="1"/>
    <col min="13321" max="13321" width="13.28515625" style="6" customWidth="1"/>
    <col min="13322" max="13568" width="11.5703125" style="6"/>
    <col min="13569" max="13569" width="4.7109375" style="6" customWidth="1"/>
    <col min="13570" max="13576" width="11.5703125" style="6" customWidth="1"/>
    <col min="13577" max="13577" width="13.28515625" style="6" customWidth="1"/>
    <col min="13578" max="13824" width="11.5703125" style="6"/>
    <col min="13825" max="13825" width="4.7109375" style="6" customWidth="1"/>
    <col min="13826" max="13832" width="11.5703125" style="6" customWidth="1"/>
    <col min="13833" max="13833" width="13.28515625" style="6" customWidth="1"/>
    <col min="13834" max="14080" width="11.5703125" style="6"/>
    <col min="14081" max="14081" width="4.7109375" style="6" customWidth="1"/>
    <col min="14082" max="14088" width="11.5703125" style="6" customWidth="1"/>
    <col min="14089" max="14089" width="13.28515625" style="6" customWidth="1"/>
    <col min="14090" max="14336" width="11.5703125" style="6"/>
    <col min="14337" max="14337" width="4.7109375" style="6" customWidth="1"/>
    <col min="14338" max="14344" width="11.5703125" style="6" customWidth="1"/>
    <col min="14345" max="14345" width="13.28515625" style="6" customWidth="1"/>
    <col min="14346" max="14592" width="11.5703125" style="6"/>
    <col min="14593" max="14593" width="4.7109375" style="6" customWidth="1"/>
    <col min="14594" max="14600" width="11.5703125" style="6" customWidth="1"/>
    <col min="14601" max="14601" width="13.28515625" style="6" customWidth="1"/>
    <col min="14602" max="14848" width="11.5703125" style="6"/>
    <col min="14849" max="14849" width="4.7109375" style="6" customWidth="1"/>
    <col min="14850" max="14856" width="11.5703125" style="6" customWidth="1"/>
    <col min="14857" max="14857" width="13.28515625" style="6" customWidth="1"/>
    <col min="14858" max="15104" width="11.5703125" style="6"/>
    <col min="15105" max="15105" width="4.7109375" style="6" customWidth="1"/>
    <col min="15106" max="15112" width="11.5703125" style="6" customWidth="1"/>
    <col min="15113" max="15113" width="13.28515625" style="6" customWidth="1"/>
    <col min="15114" max="15360" width="11.5703125" style="6"/>
    <col min="15361" max="15361" width="4.7109375" style="6" customWidth="1"/>
    <col min="15362" max="15368" width="11.5703125" style="6" customWidth="1"/>
    <col min="15369" max="15369" width="13.28515625" style="6" customWidth="1"/>
    <col min="15370" max="15616" width="11.5703125" style="6"/>
    <col min="15617" max="15617" width="4.7109375" style="6" customWidth="1"/>
    <col min="15618" max="15624" width="11.5703125" style="6" customWidth="1"/>
    <col min="15625" max="15625" width="13.28515625" style="6" customWidth="1"/>
    <col min="15626" max="15872" width="11.5703125" style="6"/>
    <col min="15873" max="15873" width="4.7109375" style="6" customWidth="1"/>
    <col min="15874" max="15880" width="11.5703125" style="6" customWidth="1"/>
    <col min="15881" max="15881" width="13.28515625" style="6" customWidth="1"/>
    <col min="15882" max="16128" width="11.5703125" style="6"/>
    <col min="16129" max="16129" width="4.7109375" style="6" customWidth="1"/>
    <col min="16130" max="16136" width="11.5703125" style="6" customWidth="1"/>
    <col min="16137" max="16137" width="13.28515625" style="6" customWidth="1"/>
    <col min="16138" max="16384" width="11.5703125" style="6"/>
  </cols>
  <sheetData>
    <row r="1" spans="1:254" s="1" customFormat="1" ht="12" x14ac:dyDescent="0.2">
      <c r="B1" s="2" t="s">
        <v>0</v>
      </c>
      <c r="H1" s="3"/>
      <c r="I1" s="4" t="s">
        <v>1</v>
      </c>
      <c r="J1" s="3"/>
      <c r="L1" s="5"/>
      <c r="M1" s="5"/>
      <c r="N1" s="5"/>
      <c r="O1" s="5"/>
      <c r="P1" s="5"/>
      <c r="Q1" s="5"/>
      <c r="R1" s="5"/>
      <c r="S1" s="5"/>
      <c r="T1" s="5"/>
    </row>
    <row r="2" spans="1:254" ht="12" x14ac:dyDescent="0.2">
      <c r="B2" s="7" t="s">
        <v>2</v>
      </c>
    </row>
    <row r="3" spans="1:254" ht="12" x14ac:dyDescent="0.2">
      <c r="B3" s="9" t="s">
        <v>3</v>
      </c>
    </row>
    <row r="4" spans="1:254" ht="12" x14ac:dyDescent="0.2">
      <c r="B4" s="9" t="s">
        <v>4</v>
      </c>
      <c r="C4" s="10" t="s">
        <v>5</v>
      </c>
      <c r="D4" s="10" t="s">
        <v>6</v>
      </c>
    </row>
    <row r="5" spans="1:254" ht="13.5" thickBot="1" x14ac:dyDescent="0.25">
      <c r="A5" s="11"/>
    </row>
    <row r="6" spans="1:254" s="18" customFormat="1" x14ac:dyDescent="0.2">
      <c r="A6" s="12"/>
      <c r="B6" s="13" t="s">
        <v>7</v>
      </c>
      <c r="C6" s="13"/>
      <c r="D6" s="14"/>
      <c r="E6" s="15" t="s">
        <v>8</v>
      </c>
      <c r="F6" s="13"/>
      <c r="G6" s="13"/>
      <c r="H6" s="13"/>
      <c r="I6" s="13"/>
      <c r="J6" s="13"/>
      <c r="K6" s="13"/>
      <c r="L6" s="16"/>
      <c r="M6" s="16"/>
      <c r="N6" s="16"/>
      <c r="O6" s="16"/>
      <c r="P6" s="16"/>
      <c r="Q6" s="16"/>
      <c r="R6" s="16"/>
      <c r="S6" s="17"/>
      <c r="T6" s="115" t="s">
        <v>9</v>
      </c>
    </row>
    <row r="7" spans="1:254" s="18" customFormat="1" ht="12.75" x14ac:dyDescent="0.2">
      <c r="A7" s="19"/>
      <c r="B7" s="20" t="s">
        <v>10</v>
      </c>
      <c r="C7" s="21" t="s">
        <v>11</v>
      </c>
      <c r="D7" s="22" t="s">
        <v>12</v>
      </c>
      <c r="E7" s="23" t="s">
        <v>13</v>
      </c>
      <c r="F7" s="24"/>
      <c r="G7" s="25" t="s">
        <v>14</v>
      </c>
      <c r="H7" s="26"/>
      <c r="I7" s="26"/>
      <c r="J7" s="26"/>
      <c r="K7" s="26"/>
      <c r="L7" s="27"/>
      <c r="M7" s="27"/>
      <c r="N7" s="27"/>
      <c r="O7" s="27"/>
      <c r="P7" s="27"/>
      <c r="Q7" s="28"/>
      <c r="R7" s="29" t="s">
        <v>15</v>
      </c>
      <c r="S7" s="30" t="s">
        <v>12</v>
      </c>
      <c r="T7" s="116"/>
    </row>
    <row r="8" spans="1:254" s="18" customFormat="1" ht="22.5" x14ac:dyDescent="0.2">
      <c r="A8" s="31"/>
      <c r="B8" s="20"/>
      <c r="C8" s="21"/>
      <c r="D8" s="22"/>
      <c r="E8" s="21" t="s">
        <v>16</v>
      </c>
      <c r="F8" s="22" t="s">
        <v>17</v>
      </c>
      <c r="G8" s="21" t="s">
        <v>12</v>
      </c>
      <c r="H8" s="25" t="s">
        <v>18</v>
      </c>
      <c r="I8" s="32"/>
      <c r="J8" s="32"/>
      <c r="K8" s="32"/>
      <c r="L8" s="33"/>
      <c r="M8" s="33"/>
      <c r="N8" s="33"/>
      <c r="O8" s="33"/>
      <c r="P8" s="34"/>
      <c r="Q8" s="22" t="s">
        <v>19</v>
      </c>
      <c r="R8" s="30"/>
      <c r="S8" s="30"/>
      <c r="T8" s="116"/>
    </row>
    <row r="9" spans="1:254" s="18" customFormat="1" ht="12.75" x14ac:dyDescent="0.2">
      <c r="A9" s="31"/>
      <c r="B9" s="20"/>
      <c r="C9" s="21"/>
      <c r="D9" s="22"/>
      <c r="E9" s="21"/>
      <c r="F9" s="22"/>
      <c r="G9" s="35"/>
      <c r="H9" s="35" t="s">
        <v>12</v>
      </c>
      <c r="I9" s="36" t="s">
        <v>20</v>
      </c>
      <c r="J9" s="37" t="s">
        <v>21</v>
      </c>
      <c r="K9" s="25" t="s">
        <v>22</v>
      </c>
      <c r="L9" s="27"/>
      <c r="M9" s="28"/>
      <c r="N9" s="38" t="s">
        <v>23</v>
      </c>
      <c r="O9" s="27"/>
      <c r="P9" s="28"/>
      <c r="Q9" s="30"/>
      <c r="R9" s="30"/>
      <c r="S9" s="30"/>
      <c r="T9" s="116"/>
    </row>
    <row r="10" spans="1:254" s="18" customFormat="1" x14ac:dyDescent="0.2">
      <c r="A10" s="39"/>
      <c r="B10" s="20"/>
      <c r="C10" s="21"/>
      <c r="D10" s="22"/>
      <c r="E10" s="21"/>
      <c r="F10" s="22"/>
      <c r="G10" s="21"/>
      <c r="H10" s="21"/>
      <c r="I10" s="40"/>
      <c r="J10" s="22"/>
      <c r="K10" s="21" t="s">
        <v>12</v>
      </c>
      <c r="L10" s="41" t="s">
        <v>24</v>
      </c>
      <c r="M10" s="22" t="s">
        <v>21</v>
      </c>
      <c r="N10" s="21" t="s">
        <v>12</v>
      </c>
      <c r="O10" s="22" t="s">
        <v>20</v>
      </c>
      <c r="P10" s="22" t="s">
        <v>25</v>
      </c>
      <c r="Q10" s="22"/>
      <c r="R10" s="22"/>
      <c r="S10" s="22"/>
      <c r="T10" s="116"/>
    </row>
    <row r="11" spans="1:254" s="42" customFormat="1" x14ac:dyDescent="0.2">
      <c r="B11" s="43"/>
      <c r="C11" s="44"/>
      <c r="D11" s="44"/>
      <c r="E11" s="44"/>
      <c r="F11" s="44"/>
      <c r="G11" s="44"/>
      <c r="H11" s="44"/>
      <c r="I11" s="43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54" x14ac:dyDescent="0.2">
      <c r="A12" s="45">
        <v>1993</v>
      </c>
      <c r="B12" s="46">
        <v>236504.98023157252</v>
      </c>
      <c r="C12" s="46">
        <v>22027.599999999999</v>
      </c>
      <c r="D12" s="46">
        <v>258532.5802315725</v>
      </c>
      <c r="E12" s="46">
        <v>163675.54348753032</v>
      </c>
      <c r="F12" s="46">
        <v>31952.71695260422</v>
      </c>
      <c r="G12" s="46">
        <v>45069.414302998914</v>
      </c>
      <c r="H12" s="46">
        <v>17282.962729751216</v>
      </c>
      <c r="I12" s="46">
        <v>11118.690379575151</v>
      </c>
      <c r="J12" s="46">
        <v>6164.2723501760647</v>
      </c>
      <c r="K12" s="46">
        <v>11861.492547764328</v>
      </c>
      <c r="L12" s="47">
        <v>7222.7298123518267</v>
      </c>
      <c r="M12" s="47">
        <v>4638.7627354125016</v>
      </c>
      <c r="N12" s="47">
        <v>5421.4701819868878</v>
      </c>
      <c r="O12" s="47">
        <v>3895.9605672233247</v>
      </c>
      <c r="P12" s="47">
        <v>1525.5096147635627</v>
      </c>
      <c r="Q12" s="47">
        <v>27786.451573247698</v>
      </c>
      <c r="R12" s="47">
        <v>16340.96</v>
      </c>
      <c r="S12" s="47">
        <v>258532.5802315725</v>
      </c>
      <c r="T12" s="47">
        <v>1493.9454884390798</v>
      </c>
      <c r="U12" s="48"/>
    </row>
    <row r="13" spans="1:254" x14ac:dyDescent="0.2">
      <c r="A13" s="49">
        <v>1994</v>
      </c>
      <c r="B13" s="50">
        <v>250307.88553631518</v>
      </c>
      <c r="C13" s="50">
        <v>26682.259459692952</v>
      </c>
      <c r="D13" s="50">
        <v>276990.14499600814</v>
      </c>
      <c r="E13" s="50">
        <v>173608.05228993573</v>
      </c>
      <c r="F13" s="50">
        <v>32094.804040603791</v>
      </c>
      <c r="G13" s="50">
        <v>51231.425163040236</v>
      </c>
      <c r="H13" s="50">
        <v>20701.855752737865</v>
      </c>
      <c r="I13" s="50">
        <v>11847.909078539011</v>
      </c>
      <c r="J13" s="50">
        <v>8853.9466741988545</v>
      </c>
      <c r="K13" s="50">
        <v>13703.230413014713</v>
      </c>
      <c r="L13" s="51">
        <v>7300.0812694938322</v>
      </c>
      <c r="M13" s="51">
        <v>6403.1491435208818</v>
      </c>
      <c r="N13" s="51">
        <v>6998.6253397231521</v>
      </c>
      <c r="O13" s="51">
        <v>4547.8278090451804</v>
      </c>
      <c r="P13" s="51">
        <v>2450.7975306779722</v>
      </c>
      <c r="Q13" s="51">
        <v>30529.569410302371</v>
      </c>
      <c r="R13" s="51">
        <v>18840.402830131574</v>
      </c>
      <c r="S13" s="51">
        <v>276990.14499600814</v>
      </c>
      <c r="T13" s="51">
        <v>1215.4606722967728</v>
      </c>
      <c r="U13" s="48"/>
    </row>
    <row r="14" spans="1:254" x14ac:dyDescent="0.2">
      <c r="A14" s="45">
        <v>1995</v>
      </c>
      <c r="B14" s="52">
        <v>243186.10151946038</v>
      </c>
      <c r="C14" s="52">
        <v>24065.629280873232</v>
      </c>
      <c r="D14" s="52">
        <v>267251.73080033367</v>
      </c>
      <c r="E14" s="52">
        <v>166008.04630624084</v>
      </c>
      <c r="F14" s="52">
        <v>32338.899161232493</v>
      </c>
      <c r="G14" s="52">
        <v>44528.27746295213</v>
      </c>
      <c r="H14" s="52">
        <v>17017.346967464313</v>
      </c>
      <c r="I14" s="52">
        <v>10026.684255345966</v>
      </c>
      <c r="J14" s="52">
        <v>6990.6627121183428</v>
      </c>
      <c r="K14" s="52">
        <v>12004.988049457514</v>
      </c>
      <c r="L14" s="53">
        <v>6866.3152252691143</v>
      </c>
      <c r="M14" s="53">
        <v>5138.6728241883993</v>
      </c>
      <c r="N14" s="53">
        <v>5012.3589180067966</v>
      </c>
      <c r="O14" s="53">
        <v>3160.3690300768526</v>
      </c>
      <c r="P14" s="53">
        <v>1851.989887929944</v>
      </c>
      <c r="Q14" s="53">
        <v>27510.93049548781</v>
      </c>
      <c r="R14" s="53">
        <v>23084.796237756913</v>
      </c>
      <c r="S14" s="53">
        <v>267251.73080033367</v>
      </c>
      <c r="T14" s="53">
        <v>1291.711632151244</v>
      </c>
      <c r="U14" s="48"/>
    </row>
    <row r="15" spans="1:254" s="54" customFormat="1" ht="12" customHeight="1" x14ac:dyDescent="0.2">
      <c r="A15" s="49">
        <v>1996</v>
      </c>
      <c r="B15" s="50">
        <v>256626.24305584715</v>
      </c>
      <c r="C15" s="50">
        <v>28284.114827179226</v>
      </c>
      <c r="D15" s="50">
        <v>284910.35788302642</v>
      </c>
      <c r="E15" s="50">
        <v>175195.86446831247</v>
      </c>
      <c r="F15" s="50">
        <v>33040.554838117736</v>
      </c>
      <c r="G15" s="50">
        <v>48483.861246519387</v>
      </c>
      <c r="H15" s="50">
        <v>19261.380145821167</v>
      </c>
      <c r="I15" s="50">
        <v>10508.629749708838</v>
      </c>
      <c r="J15" s="50">
        <v>8752.750396112333</v>
      </c>
      <c r="K15" s="50">
        <v>13589.904827474886</v>
      </c>
      <c r="L15" s="51">
        <v>7407.0068498333321</v>
      </c>
      <c r="M15" s="51">
        <v>6182.8979776415545</v>
      </c>
      <c r="N15" s="51">
        <v>5671.4753183462844</v>
      </c>
      <c r="O15" s="51">
        <v>3101.6228998755059</v>
      </c>
      <c r="P15" s="51">
        <v>2569.8524184707794</v>
      </c>
      <c r="Q15" s="51">
        <v>29222.481100698213</v>
      </c>
      <c r="R15" s="51">
        <v>24850.043183537025</v>
      </c>
      <c r="S15" s="51">
        <v>284910.35788302642</v>
      </c>
      <c r="T15" s="51">
        <v>3340.0341465397651</v>
      </c>
      <c r="U15" s="48"/>
      <c r="V15" s="6"/>
      <c r="W15" s="6"/>
      <c r="X15" s="6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s="54" customFormat="1" x14ac:dyDescent="0.2">
      <c r="A16" s="45">
        <v>1997</v>
      </c>
      <c r="B16" s="46">
        <v>277441.31762238021</v>
      </c>
      <c r="C16" s="46">
        <v>35884.495974468271</v>
      </c>
      <c r="D16" s="46">
        <v>313325.81359684851</v>
      </c>
      <c r="E16" s="46">
        <v>190922.43449171208</v>
      </c>
      <c r="F16" s="46">
        <v>34104.323300567747</v>
      </c>
      <c r="G16" s="46">
        <v>57047.499570516884</v>
      </c>
      <c r="H16" s="46">
        <v>23709.183972147272</v>
      </c>
      <c r="I16" s="46">
        <v>11377.534207323753</v>
      </c>
      <c r="J16" s="46">
        <v>12331.649764823516</v>
      </c>
      <c r="K16" s="46">
        <v>16091.086805735666</v>
      </c>
      <c r="L16" s="47">
        <v>7565.1182497651162</v>
      </c>
      <c r="M16" s="47">
        <v>8525.9685559705486</v>
      </c>
      <c r="N16" s="47">
        <v>7618.097166411605</v>
      </c>
      <c r="O16" s="47">
        <v>3812.4159575586368</v>
      </c>
      <c r="P16" s="47">
        <v>3805.6812088529678</v>
      </c>
      <c r="Q16" s="47">
        <v>33338.31559836962</v>
      </c>
      <c r="R16" s="47">
        <v>27876.142270604454</v>
      </c>
      <c r="S16" s="47">
        <v>313325.81359684851</v>
      </c>
      <c r="T16" s="47">
        <v>3375.4139634473031</v>
      </c>
      <c r="U16" s="48"/>
      <c r="V16" s="6"/>
      <c r="W16" s="6"/>
      <c r="X16" s="6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x14ac:dyDescent="0.2">
      <c r="A17" s="49">
        <v>1998</v>
      </c>
      <c r="B17" s="50">
        <v>288123.3046077239</v>
      </c>
      <c r="C17" s="50">
        <v>38903.791862556071</v>
      </c>
      <c r="D17" s="50">
        <v>327027.09647027991</v>
      </c>
      <c r="E17" s="50">
        <v>197557.13752881953</v>
      </c>
      <c r="F17" s="50">
        <v>35249.164495367069</v>
      </c>
      <c r="G17" s="50">
        <v>60780.669510867425</v>
      </c>
      <c r="H17" s="50">
        <v>25510.271069872437</v>
      </c>
      <c r="I17" s="50">
        <v>11632.814963121451</v>
      </c>
      <c r="J17" s="50">
        <v>13877.456106750989</v>
      </c>
      <c r="K17" s="50">
        <v>16963.778518039318</v>
      </c>
      <c r="L17" s="51">
        <v>7660.7141410656295</v>
      </c>
      <c r="M17" s="51">
        <v>9303.0643769736889</v>
      </c>
      <c r="N17" s="51">
        <v>8546.492551833122</v>
      </c>
      <c r="O17" s="51">
        <v>3972.1008220558215</v>
      </c>
      <c r="P17" s="51">
        <v>4574.3917297772996</v>
      </c>
      <c r="Q17" s="51">
        <v>35270.398440994984</v>
      </c>
      <c r="R17" s="51">
        <v>30837.534467737572</v>
      </c>
      <c r="S17" s="51">
        <v>327027.09647027991</v>
      </c>
      <c r="T17" s="51">
        <v>2602.5904674883204</v>
      </c>
      <c r="U17" s="48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  <c r="II17" s="54"/>
      <c r="IJ17" s="54"/>
      <c r="IK17" s="54"/>
      <c r="IL17" s="54"/>
      <c r="IM17" s="54"/>
      <c r="IN17" s="54"/>
      <c r="IO17" s="54"/>
      <c r="IP17" s="54"/>
      <c r="IQ17" s="54"/>
      <c r="IR17" s="54"/>
      <c r="IS17" s="54"/>
      <c r="IT17" s="54"/>
    </row>
    <row r="18" spans="1:254" x14ac:dyDescent="0.2">
      <c r="A18" s="45">
        <v>1999</v>
      </c>
      <c r="B18" s="46">
        <v>278369.01387171785</v>
      </c>
      <c r="C18" s="46">
        <v>34520.591420186058</v>
      </c>
      <c r="D18" s="46">
        <v>312889.60529190389</v>
      </c>
      <c r="E18" s="46">
        <v>193609.61430136097</v>
      </c>
      <c r="F18" s="46">
        <v>36173.340707771182</v>
      </c>
      <c r="G18" s="46">
        <v>53116.315457637538</v>
      </c>
      <c r="H18" s="46">
        <v>21672.081198729167</v>
      </c>
      <c r="I18" s="46">
        <v>10316.101869577058</v>
      </c>
      <c r="J18" s="46">
        <v>11355.979329152105</v>
      </c>
      <c r="K18" s="46">
        <v>14223.141511115529</v>
      </c>
      <c r="L18" s="47">
        <v>6377.7672068272532</v>
      </c>
      <c r="M18" s="47">
        <v>7845.374304288277</v>
      </c>
      <c r="N18" s="47">
        <v>7448.9396876136343</v>
      </c>
      <c r="O18" s="47">
        <v>3938.3346627498049</v>
      </c>
      <c r="P18" s="47">
        <v>3510.6050248638289</v>
      </c>
      <c r="Q18" s="47">
        <v>31444.234258908378</v>
      </c>
      <c r="R18" s="47">
        <v>30448.895782770032</v>
      </c>
      <c r="S18" s="47">
        <v>312889.60529190389</v>
      </c>
      <c r="T18" s="47">
        <v>-458.56095763580379</v>
      </c>
      <c r="U18" s="48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  <c r="IP18" s="54"/>
      <c r="IQ18" s="54"/>
      <c r="IR18" s="54"/>
      <c r="IS18" s="54"/>
      <c r="IT18" s="54"/>
    </row>
    <row r="19" spans="1:254" x14ac:dyDescent="0.2">
      <c r="A19" s="49">
        <v>2000</v>
      </c>
      <c r="B19" s="50">
        <v>276172.68535265006</v>
      </c>
      <c r="C19" s="50">
        <v>34466.197801998962</v>
      </c>
      <c r="D19" s="50">
        <v>310638.883154649</v>
      </c>
      <c r="E19" s="50">
        <v>192332.46329835287</v>
      </c>
      <c r="F19" s="50">
        <v>36382.08118738659</v>
      </c>
      <c r="G19" s="50">
        <v>49502.143195259487</v>
      </c>
      <c r="H19" s="50">
        <v>19729.473542422948</v>
      </c>
      <c r="I19" s="50">
        <v>9227.9936370606683</v>
      </c>
      <c r="J19" s="50">
        <v>10501.479905362281</v>
      </c>
      <c r="K19" s="50">
        <v>13936.431340411649</v>
      </c>
      <c r="L19" s="51">
        <v>6000.6973517590432</v>
      </c>
      <c r="M19" s="51">
        <v>7935.7339886526051</v>
      </c>
      <c r="N19" s="51">
        <v>5793.0422020113001</v>
      </c>
      <c r="O19" s="51">
        <v>3227.2962853016234</v>
      </c>
      <c r="P19" s="51">
        <v>2565.7459167096758</v>
      </c>
      <c r="Q19" s="51">
        <v>29772.669652836536</v>
      </c>
      <c r="R19" s="51">
        <v>31271.744116093989</v>
      </c>
      <c r="S19" s="51">
        <v>310638.883154649</v>
      </c>
      <c r="T19" s="51">
        <v>1150.4513575560777</v>
      </c>
      <c r="U19" s="48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  <c r="IR19" s="54"/>
      <c r="IS19" s="54"/>
      <c r="IT19" s="54"/>
    </row>
    <row r="20" spans="1:254" x14ac:dyDescent="0.2">
      <c r="A20" s="45">
        <v>2001</v>
      </c>
      <c r="B20" s="46">
        <v>263996.67436681723</v>
      </c>
      <c r="C20" s="46">
        <v>29659.341224013704</v>
      </c>
      <c r="D20" s="46">
        <v>293656.01559083094</v>
      </c>
      <c r="E20" s="46">
        <v>181289.98368322349</v>
      </c>
      <c r="F20" s="46">
        <v>35629.189390540247</v>
      </c>
      <c r="G20" s="46">
        <v>41749.587703721219</v>
      </c>
      <c r="H20" s="46">
        <v>14787.885464584306</v>
      </c>
      <c r="I20" s="46">
        <v>7184.9864961024432</v>
      </c>
      <c r="J20" s="46">
        <v>7602.8989684818625</v>
      </c>
      <c r="K20" s="46">
        <v>11055.104616420256</v>
      </c>
      <c r="L20" s="47">
        <v>5317.1640574338544</v>
      </c>
      <c r="M20" s="47">
        <v>5737.9405589864027</v>
      </c>
      <c r="N20" s="47">
        <v>3732.7808481640477</v>
      </c>
      <c r="O20" s="47">
        <v>1867.8224386685881</v>
      </c>
      <c r="P20" s="47">
        <v>1864.9584094954603</v>
      </c>
      <c r="Q20" s="47">
        <v>26961.702239136917</v>
      </c>
      <c r="R20" s="47">
        <v>32128.899713171762</v>
      </c>
      <c r="S20" s="47">
        <v>293656.01559083094</v>
      </c>
      <c r="T20" s="47">
        <v>2858.3551001742289</v>
      </c>
      <c r="U20" s="48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</row>
    <row r="21" spans="1:254" x14ac:dyDescent="0.2">
      <c r="A21" s="49">
        <v>2002</v>
      </c>
      <c r="B21" s="50">
        <v>235235.59675290697</v>
      </c>
      <c r="C21" s="50">
        <v>14812.007286837117</v>
      </c>
      <c r="D21" s="50">
        <v>250047.60403974412</v>
      </c>
      <c r="E21" s="50">
        <v>155267.2674486005</v>
      </c>
      <c r="F21" s="50">
        <v>33819.889535218812</v>
      </c>
      <c r="G21" s="50">
        <v>26532.874177842576</v>
      </c>
      <c r="H21" s="50">
        <v>8249.9037744095585</v>
      </c>
      <c r="I21" s="50">
        <v>5922.7418319004546</v>
      </c>
      <c r="J21" s="50">
        <v>2327.161942509103</v>
      </c>
      <c r="K21" s="50">
        <v>6259.0835160222105</v>
      </c>
      <c r="L21" s="51">
        <v>4746.8386980369232</v>
      </c>
      <c r="M21" s="51">
        <v>1512.2448179852872</v>
      </c>
      <c r="N21" s="51">
        <v>1990.8202583873476</v>
      </c>
      <c r="O21" s="51">
        <v>1175.9031338635318</v>
      </c>
      <c r="P21" s="51">
        <v>814.9171245238158</v>
      </c>
      <c r="Q21" s="51">
        <v>18282.970403433021</v>
      </c>
      <c r="R21" s="51">
        <v>33122.632188315947</v>
      </c>
      <c r="S21" s="51">
        <v>250047.60403974412</v>
      </c>
      <c r="T21" s="51">
        <v>1304.9406897662575</v>
      </c>
      <c r="U21" s="48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  <c r="IR21" s="54"/>
      <c r="IS21" s="54"/>
      <c r="IT21" s="54"/>
    </row>
    <row r="22" spans="1:254" x14ac:dyDescent="0.2">
      <c r="A22" s="45">
        <v>2003</v>
      </c>
      <c r="B22" s="46">
        <v>256023.46237514098</v>
      </c>
      <c r="C22" s="46">
        <v>20376.192910828759</v>
      </c>
      <c r="D22" s="46">
        <v>276399.65528596973</v>
      </c>
      <c r="E22" s="46">
        <v>167951.00315108351</v>
      </c>
      <c r="F22" s="46">
        <v>34313.938017440872</v>
      </c>
      <c r="G22" s="46">
        <v>36659.459060612877</v>
      </c>
      <c r="H22" s="46">
        <v>11984.807579041491</v>
      </c>
      <c r="I22" s="46">
        <v>7270.709723263747</v>
      </c>
      <c r="J22" s="46">
        <v>4714.0978557777453</v>
      </c>
      <c r="K22" s="46">
        <v>8969.6388858425362</v>
      </c>
      <c r="L22" s="47"/>
      <c r="M22" s="47">
        <v>3327.8841378708935</v>
      </c>
      <c r="N22" s="47">
        <v>3015.1686931989552</v>
      </c>
      <c r="O22" s="47">
        <v>1628.9549752921034</v>
      </c>
      <c r="P22" s="47">
        <v>1386.2137179068523</v>
      </c>
      <c r="Q22" s="47">
        <v>24674.651481571389</v>
      </c>
      <c r="R22" s="47">
        <v>35108.455981492923</v>
      </c>
      <c r="S22" s="47">
        <v>276399.65528596973</v>
      </c>
      <c r="T22" s="47">
        <v>2366.7990753395579</v>
      </c>
      <c r="U22" s="48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  <c r="IR22" s="54"/>
      <c r="IS22" s="54"/>
      <c r="IT22" s="54"/>
    </row>
    <row r="23" spans="1:254" x14ac:dyDescent="0.2">
      <c r="A23" s="49">
        <v>2004</v>
      </c>
      <c r="B23" s="50">
        <v>279141.28863172425</v>
      </c>
      <c r="C23" s="50">
        <v>28551.484195712819</v>
      </c>
      <c r="D23" s="50">
        <v>307692.77282743703</v>
      </c>
      <c r="E23" s="50">
        <v>183905.70666953275</v>
      </c>
      <c r="F23" s="50">
        <v>35246.591128078639</v>
      </c>
      <c r="G23" s="50">
        <v>49279.552495890981</v>
      </c>
      <c r="H23" s="50">
        <v>18242.305288722331</v>
      </c>
      <c r="I23" s="50">
        <v>8923.6630144157243</v>
      </c>
      <c r="J23" s="50">
        <v>9318.6422743066032</v>
      </c>
      <c r="K23" s="50">
        <v>12705.958152205971</v>
      </c>
      <c r="L23" s="51">
        <v>6688.1718913714858</v>
      </c>
      <c r="M23" s="51">
        <v>6017.6466770323877</v>
      </c>
      <c r="N23" s="51">
        <v>5536.4782554329076</v>
      </c>
      <c r="O23" s="51">
        <v>2235.4911230442403</v>
      </c>
      <c r="P23" s="51">
        <v>3300.9870265371146</v>
      </c>
      <c r="Q23" s="51">
        <v>31037.247207168642</v>
      </c>
      <c r="R23" s="51">
        <v>37957.211560941942</v>
      </c>
      <c r="S23" s="51">
        <v>307692.77282743703</v>
      </c>
      <c r="T23" s="51">
        <v>1303.7109729927452</v>
      </c>
      <c r="U23" s="48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  <c r="IR23" s="54"/>
      <c r="IS23" s="54"/>
      <c r="IT23" s="54"/>
    </row>
    <row r="24" spans="1:254" x14ac:dyDescent="0.2">
      <c r="A24" s="45">
        <v>2005</v>
      </c>
      <c r="B24" s="46">
        <v>304763.52855029551</v>
      </c>
      <c r="C24" s="46">
        <v>34301.405938654148</v>
      </c>
      <c r="D24" s="46">
        <v>339064.9344889496</v>
      </c>
      <c r="E24" s="46">
        <v>200316.77748320816</v>
      </c>
      <c r="F24" s="46">
        <v>37402.563467944659</v>
      </c>
      <c r="G24" s="46">
        <v>60458.44278180167</v>
      </c>
      <c r="H24" s="46">
        <v>23072.757247492249</v>
      </c>
      <c r="I24" s="46">
        <v>10446.158599106924</v>
      </c>
      <c r="J24" s="46">
        <v>12626.598648385323</v>
      </c>
      <c r="K24" s="46">
        <v>15511.230951387648</v>
      </c>
      <c r="L24" s="47">
        <v>7516.3554124299608</v>
      </c>
      <c r="M24" s="47">
        <v>7994.8755389576881</v>
      </c>
      <c r="N24" s="47">
        <v>7561.5262961045992</v>
      </c>
      <c r="O24" s="47">
        <v>2929.8031866769629</v>
      </c>
      <c r="P24" s="47">
        <v>4631.7231094276358</v>
      </c>
      <c r="Q24" s="47">
        <v>37385.685534309428</v>
      </c>
      <c r="R24" s="47">
        <v>43083.112509207524</v>
      </c>
      <c r="S24" s="47">
        <v>339064.9344889496</v>
      </c>
      <c r="T24" s="47">
        <v>-2195.9617532123702</v>
      </c>
      <c r="U24" s="48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  <c r="IR24" s="54"/>
      <c r="IS24" s="54"/>
      <c r="IT24" s="54"/>
    </row>
    <row r="25" spans="1:254" x14ac:dyDescent="0.2">
      <c r="A25" s="49">
        <v>2006</v>
      </c>
      <c r="B25" s="50">
        <v>330564.970472229</v>
      </c>
      <c r="C25" s="50">
        <v>39575.418470814155</v>
      </c>
      <c r="D25" s="50">
        <v>370140.38894304313</v>
      </c>
      <c r="E25" s="50">
        <v>215881.60437375848</v>
      </c>
      <c r="F25" s="50">
        <v>39365.06482695102</v>
      </c>
      <c r="G25" s="50">
        <v>71438.172351300411</v>
      </c>
      <c r="H25" s="50">
        <v>27149.556723633246</v>
      </c>
      <c r="I25" s="50">
        <v>11712.408992364588</v>
      </c>
      <c r="J25" s="50">
        <v>15437.147731268658</v>
      </c>
      <c r="K25" s="50">
        <v>18452.172372880996</v>
      </c>
      <c r="L25" s="51">
        <v>8329.6294900425855</v>
      </c>
      <c r="M25" s="51">
        <v>10122.54288283841</v>
      </c>
      <c r="N25" s="51">
        <v>8697.3843507522488</v>
      </c>
      <c r="O25" s="51">
        <v>3382.779502322001</v>
      </c>
      <c r="P25" s="51">
        <v>5314.6048484302482</v>
      </c>
      <c r="Q25" s="51">
        <v>44288.615627667168</v>
      </c>
      <c r="R25" s="51">
        <v>46241.699853626451</v>
      </c>
      <c r="S25" s="51">
        <v>370140.38894304313</v>
      </c>
      <c r="T25" s="51">
        <v>-2786.1524625932288</v>
      </c>
      <c r="U25" s="48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  <c r="IR25" s="54"/>
      <c r="IS25" s="54"/>
      <c r="IT25" s="54"/>
    </row>
    <row r="26" spans="1:254" x14ac:dyDescent="0.2">
      <c r="A26" s="45">
        <v>2007</v>
      </c>
      <c r="B26" s="46">
        <v>359169.902946371</v>
      </c>
      <c r="C26" s="46">
        <v>47685.416564306332</v>
      </c>
      <c r="D26" s="46">
        <v>406855.31951067725</v>
      </c>
      <c r="E26" s="46">
        <v>235240.64497834991</v>
      </c>
      <c r="F26" s="46">
        <v>42341.265982961035</v>
      </c>
      <c r="G26" s="46">
        <v>81187.477695441514</v>
      </c>
      <c r="H26" s="46">
        <v>33288.489618624815</v>
      </c>
      <c r="I26" s="46">
        <v>13215.517425497603</v>
      </c>
      <c r="J26" s="46">
        <v>20072.972193127211</v>
      </c>
      <c r="K26" s="55">
        <v>22358.35028461137</v>
      </c>
      <c r="L26" s="47">
        <v>9220.2051898743448</v>
      </c>
      <c r="M26" s="47">
        <v>13138.145094737025</v>
      </c>
      <c r="N26" s="47">
        <v>10930.139334013445</v>
      </c>
      <c r="O26" s="47">
        <v>3995.3122356232598</v>
      </c>
      <c r="P26" s="47">
        <v>6934.8270983901848</v>
      </c>
      <c r="Q26" s="47">
        <v>47898.988076816706</v>
      </c>
      <c r="R26" s="47">
        <v>50446.203961292209</v>
      </c>
      <c r="S26" s="47">
        <v>406855.31951067725</v>
      </c>
      <c r="T26" s="47">
        <v>-2360.2731073673858</v>
      </c>
      <c r="U26" s="48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  <c r="IR26" s="54"/>
      <c r="IS26" s="54"/>
      <c r="IT26" s="54"/>
    </row>
    <row r="27" spans="1:254" x14ac:dyDescent="0.2">
      <c r="A27" s="49">
        <v>2008</v>
      </c>
      <c r="B27" s="50">
        <v>383444.18325016805</v>
      </c>
      <c r="C27" s="50">
        <v>54406.184169386615</v>
      </c>
      <c r="D27" s="50">
        <v>437850.36741955474</v>
      </c>
      <c r="E27" s="50">
        <v>250628.78814500212</v>
      </c>
      <c r="F27" s="50">
        <v>45260.783603796895</v>
      </c>
      <c r="G27" s="50">
        <v>88553.153197173466</v>
      </c>
      <c r="H27" s="50">
        <v>38699.752256004344</v>
      </c>
      <c r="I27" s="50">
        <v>13947.072479633393</v>
      </c>
      <c r="J27" s="50">
        <v>24752.679776370955</v>
      </c>
      <c r="K27" s="56">
        <v>25362.724738917583</v>
      </c>
      <c r="L27" s="51">
        <v>9741.3927610678329</v>
      </c>
      <c r="M27" s="51">
        <v>15621.331977849748</v>
      </c>
      <c r="N27" s="51">
        <v>13337.027517086768</v>
      </c>
      <c r="O27" s="51">
        <v>4205.6797185655614</v>
      </c>
      <c r="P27" s="51">
        <v>9131.3477985212048</v>
      </c>
      <c r="Q27" s="51">
        <v>49853.400941169122</v>
      </c>
      <c r="R27" s="51">
        <v>51029.938805500264</v>
      </c>
      <c r="S27" s="51">
        <v>437850.36741955474</v>
      </c>
      <c r="T27" s="51">
        <v>2377.7036680819201</v>
      </c>
      <c r="U27" s="48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  <c r="IE27" s="54"/>
      <c r="IF27" s="54"/>
      <c r="IG27" s="54"/>
      <c r="IH27" s="54"/>
      <c r="II27" s="54"/>
      <c r="IJ27" s="54"/>
      <c r="IK27" s="54"/>
      <c r="IL27" s="54"/>
      <c r="IM27" s="54"/>
      <c r="IN27" s="54"/>
      <c r="IO27" s="54"/>
      <c r="IP27" s="54"/>
      <c r="IQ27" s="54"/>
      <c r="IR27" s="54"/>
      <c r="IS27" s="54"/>
      <c r="IT27" s="54"/>
    </row>
    <row r="28" spans="1:254" x14ac:dyDescent="0.2">
      <c r="A28" s="45">
        <v>2009</v>
      </c>
      <c r="B28" s="46">
        <v>386704.38473253674</v>
      </c>
      <c r="C28" s="46">
        <v>44055.196083856419</v>
      </c>
      <c r="D28" s="46">
        <v>430759.58081639319</v>
      </c>
      <c r="E28" s="46">
        <v>251762.88012365552</v>
      </c>
      <c r="F28" s="46">
        <v>48535.013845552858</v>
      </c>
      <c r="G28" s="46">
        <v>79527.280888818306</v>
      </c>
      <c r="H28" s="46">
        <v>31446.399902590656</v>
      </c>
      <c r="I28" s="46">
        <v>13005.390006226595</v>
      </c>
      <c r="J28" s="46">
        <v>18441.009896364059</v>
      </c>
      <c r="K28" s="46">
        <v>21708.154811308654</v>
      </c>
      <c r="L28" s="47">
        <v>9527.0475053066057</v>
      </c>
      <c r="M28" s="47">
        <v>12181.107306002046</v>
      </c>
      <c r="N28" s="47">
        <v>9738.2450912820059</v>
      </c>
      <c r="O28" s="47">
        <v>3478.3425009199914</v>
      </c>
      <c r="P28" s="47">
        <v>6259.902590362015</v>
      </c>
      <c r="Q28" s="47">
        <v>48080.880986227654</v>
      </c>
      <c r="R28" s="47">
        <v>47761.158058563909</v>
      </c>
      <c r="S28" s="47">
        <v>430759.58081639319</v>
      </c>
      <c r="T28" s="47">
        <v>3173.2478998025672</v>
      </c>
      <c r="U28" s="48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  <c r="FQ28" s="54"/>
      <c r="FR28" s="54"/>
      <c r="FS28" s="54"/>
      <c r="FT28" s="54"/>
      <c r="FU28" s="54"/>
      <c r="FV28" s="54"/>
      <c r="FW28" s="54"/>
      <c r="FX28" s="54"/>
      <c r="FY28" s="54"/>
      <c r="FZ28" s="54"/>
      <c r="GA28" s="54"/>
      <c r="GB28" s="54"/>
      <c r="GC28" s="54"/>
      <c r="GD28" s="54"/>
      <c r="GE28" s="54"/>
      <c r="GF28" s="54"/>
      <c r="GG28" s="54"/>
      <c r="GH28" s="54"/>
      <c r="GI28" s="54"/>
      <c r="GJ28" s="54"/>
      <c r="GK28" s="54"/>
      <c r="GL28" s="54"/>
      <c r="GM28" s="54"/>
      <c r="GN28" s="54"/>
      <c r="GO28" s="54"/>
      <c r="GP28" s="54"/>
      <c r="GQ28" s="54"/>
      <c r="GR28" s="54"/>
      <c r="GS28" s="54"/>
      <c r="GT28" s="54"/>
      <c r="GU28" s="54"/>
      <c r="GV28" s="54"/>
      <c r="GW28" s="54"/>
      <c r="GX28" s="54"/>
      <c r="GY28" s="54"/>
      <c r="GZ28" s="54"/>
      <c r="HA28" s="54"/>
      <c r="HB28" s="54"/>
      <c r="HC28" s="54"/>
      <c r="HD28" s="54"/>
      <c r="HE28" s="54"/>
      <c r="HF28" s="54"/>
      <c r="HG28" s="54"/>
      <c r="HH28" s="54"/>
      <c r="HI28" s="54"/>
      <c r="HJ28" s="54"/>
      <c r="HK28" s="54"/>
      <c r="HL28" s="54"/>
      <c r="HM28" s="54"/>
      <c r="HN28" s="54"/>
      <c r="HO28" s="54"/>
      <c r="HP28" s="54"/>
      <c r="HQ28" s="54"/>
      <c r="HR28" s="54"/>
      <c r="HS28" s="54"/>
      <c r="HT28" s="54"/>
      <c r="HU28" s="54"/>
      <c r="HV28" s="54"/>
      <c r="HW28" s="54"/>
      <c r="HX28" s="54"/>
      <c r="HY28" s="54"/>
      <c r="HZ28" s="54"/>
      <c r="IA28" s="54"/>
      <c r="IB28" s="54"/>
      <c r="IC28" s="54"/>
      <c r="ID28" s="54"/>
      <c r="IE28" s="54"/>
      <c r="IF28" s="54"/>
      <c r="IG28" s="54"/>
      <c r="IH28" s="54"/>
      <c r="II28" s="54"/>
      <c r="IJ28" s="54"/>
      <c r="IK28" s="54"/>
      <c r="IL28" s="54"/>
      <c r="IM28" s="54"/>
      <c r="IN28" s="54"/>
      <c r="IO28" s="54"/>
      <c r="IP28" s="54"/>
      <c r="IQ28" s="54"/>
      <c r="IR28" s="54"/>
      <c r="IS28" s="54"/>
      <c r="IT28" s="54"/>
    </row>
    <row r="29" spans="1:254" ht="12.75" customHeight="1" x14ac:dyDescent="0.2">
      <c r="A29" s="49">
        <v>2010</v>
      </c>
      <c r="B29" s="50">
        <v>422130.05216134537</v>
      </c>
      <c r="C29" s="50">
        <v>59023.550052513034</v>
      </c>
      <c r="D29" s="50">
        <v>481153.60221385839</v>
      </c>
      <c r="E29" s="50">
        <v>274395.57591593754</v>
      </c>
      <c r="F29" s="50">
        <v>53097.342918692651</v>
      </c>
      <c r="G29" s="50">
        <v>96409.314120825016</v>
      </c>
      <c r="H29" s="50">
        <v>44379.946244357947</v>
      </c>
      <c r="I29" s="50">
        <v>15661.348306435471</v>
      </c>
      <c r="J29" s="50">
        <v>28718.597937922474</v>
      </c>
      <c r="K29" s="56" t="s">
        <v>26</v>
      </c>
      <c r="L29" s="51">
        <v>11005.587662630291</v>
      </c>
      <c r="M29" s="51" t="s">
        <v>27</v>
      </c>
      <c r="N29" s="51" t="s">
        <v>27</v>
      </c>
      <c r="O29" s="51">
        <v>4656.1331495891081</v>
      </c>
      <c r="P29" s="51" t="s">
        <v>27</v>
      </c>
      <c r="Q29" s="51">
        <v>52029.367876467084</v>
      </c>
      <c r="R29" s="51">
        <v>54734.015836811835</v>
      </c>
      <c r="S29" s="51">
        <v>481153.60221385839</v>
      </c>
      <c r="T29" s="51">
        <v>2517.3534215913733</v>
      </c>
      <c r="U29" s="48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54"/>
      <c r="FE29" s="54"/>
      <c r="FF29" s="54"/>
      <c r="FG29" s="54"/>
      <c r="FH29" s="54"/>
      <c r="FI29" s="54"/>
      <c r="FJ29" s="54"/>
      <c r="FK29" s="54"/>
      <c r="FL29" s="54"/>
      <c r="FM29" s="54"/>
      <c r="FN29" s="54"/>
      <c r="FO29" s="54"/>
      <c r="FP29" s="54"/>
      <c r="FQ29" s="54"/>
      <c r="FR29" s="54"/>
      <c r="FS29" s="54"/>
      <c r="FT29" s="54"/>
      <c r="FU29" s="54"/>
      <c r="FV29" s="54"/>
      <c r="FW29" s="54"/>
      <c r="FX29" s="54"/>
      <c r="FY29" s="54"/>
      <c r="FZ29" s="54"/>
      <c r="GA29" s="54"/>
      <c r="GB29" s="54"/>
      <c r="GC29" s="54"/>
      <c r="GD29" s="54"/>
      <c r="GE29" s="54"/>
      <c r="GF29" s="54"/>
      <c r="GG29" s="54"/>
      <c r="GH29" s="54"/>
      <c r="GI29" s="54"/>
      <c r="GJ29" s="54"/>
      <c r="GK29" s="54"/>
      <c r="GL29" s="54"/>
      <c r="GM29" s="54"/>
      <c r="GN29" s="54"/>
      <c r="GO29" s="54"/>
      <c r="GP29" s="54"/>
      <c r="GQ29" s="54"/>
      <c r="GR29" s="54"/>
      <c r="GS29" s="54"/>
      <c r="GT29" s="54"/>
      <c r="GU29" s="54"/>
      <c r="GV29" s="54"/>
      <c r="GW29" s="54"/>
      <c r="GX29" s="54"/>
      <c r="GY29" s="54"/>
      <c r="GZ29" s="54"/>
      <c r="HA29" s="54"/>
      <c r="HB29" s="54"/>
      <c r="HC29" s="54"/>
      <c r="HD29" s="54"/>
      <c r="HE29" s="54"/>
      <c r="HF29" s="54"/>
      <c r="HG29" s="54"/>
      <c r="HH29" s="54"/>
      <c r="HI29" s="54"/>
      <c r="HJ29" s="54"/>
      <c r="HK29" s="54"/>
      <c r="HL29" s="54"/>
      <c r="HM29" s="54"/>
      <c r="HN29" s="54"/>
      <c r="HO29" s="54"/>
      <c r="HP29" s="54"/>
      <c r="HQ29" s="54"/>
      <c r="HR29" s="54"/>
      <c r="HS29" s="54"/>
      <c r="HT29" s="54"/>
      <c r="HU29" s="54"/>
      <c r="HV29" s="54"/>
      <c r="HW29" s="54"/>
      <c r="HX29" s="54"/>
      <c r="HY29" s="54"/>
      <c r="HZ29" s="54"/>
      <c r="IA29" s="54"/>
      <c r="IB29" s="54"/>
      <c r="IC29" s="54"/>
      <c r="ID29" s="54"/>
      <c r="IE29" s="54"/>
      <c r="IF29" s="54"/>
      <c r="IG29" s="54"/>
      <c r="IH29" s="54"/>
      <c r="II29" s="54"/>
      <c r="IJ29" s="54"/>
      <c r="IK29" s="54"/>
      <c r="IL29" s="54"/>
      <c r="IM29" s="54"/>
      <c r="IN29" s="54"/>
      <c r="IO29" s="54"/>
      <c r="IP29" s="54"/>
      <c r="IQ29" s="54"/>
      <c r="IR29" s="54"/>
      <c r="IS29" s="54"/>
      <c r="IT29" s="54"/>
    </row>
    <row r="30" spans="1:254" s="60" customFormat="1" x14ac:dyDescent="0.2">
      <c r="A30" s="57">
        <v>2011</v>
      </c>
      <c r="B30" s="58">
        <v>459571.10469599476</v>
      </c>
      <c r="C30" s="58">
        <v>69527.173485498963</v>
      </c>
      <c r="D30" s="58">
        <v>529098.27818149375</v>
      </c>
      <c r="E30" s="58">
        <v>303623.48753100395</v>
      </c>
      <c r="F30" s="58">
        <v>58881.473164934738</v>
      </c>
      <c r="G30" s="58">
        <v>112365.92091558268</v>
      </c>
      <c r="H30" s="58">
        <v>56008.015513682752</v>
      </c>
      <c r="I30" s="58">
        <v>18651.372120017411</v>
      </c>
      <c r="J30" s="58">
        <v>37356.643393665334</v>
      </c>
      <c r="K30" s="58" t="s">
        <v>26</v>
      </c>
      <c r="L30" s="47">
        <v>12942.809920559574</v>
      </c>
      <c r="M30" s="47" t="s">
        <v>27</v>
      </c>
      <c r="N30" s="47" t="s">
        <v>27</v>
      </c>
      <c r="O30" s="47">
        <v>5708.5621994578414</v>
      </c>
      <c r="P30" s="47" t="s">
        <v>27</v>
      </c>
      <c r="Q30" s="47">
        <v>56357.90540189993</v>
      </c>
      <c r="R30" s="47">
        <v>57064.309970113594</v>
      </c>
      <c r="S30" s="47">
        <v>529098.27818149375</v>
      </c>
      <c r="T30" s="47">
        <v>-2836.9134001412294</v>
      </c>
      <c r="U30" s="59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</row>
    <row r="31" spans="1:254" s="60" customFormat="1" ht="12.75" customHeight="1" x14ac:dyDescent="0.2">
      <c r="A31" s="61">
        <v>2012</v>
      </c>
      <c r="B31" s="62">
        <v>468301.01679773687</v>
      </c>
      <c r="C31" s="62">
        <v>65887.150754345552</v>
      </c>
      <c r="D31" s="62">
        <v>534188.16755208245</v>
      </c>
      <c r="E31" s="62">
        <v>317074.60979494255</v>
      </c>
      <c r="F31" s="62">
        <v>62722.536236385247</v>
      </c>
      <c r="G31" s="62">
        <v>106904.78380118863</v>
      </c>
      <c r="H31" s="62">
        <v>52102.871297505335</v>
      </c>
      <c r="I31" s="62">
        <v>19820.710285797009</v>
      </c>
      <c r="J31" s="62">
        <v>32282.161011708326</v>
      </c>
      <c r="K31" s="62" t="s">
        <v>26</v>
      </c>
      <c r="L31" s="51">
        <v>13930.550394813836</v>
      </c>
      <c r="M31" s="51" t="s">
        <v>27</v>
      </c>
      <c r="N31" s="51" t="s">
        <v>27</v>
      </c>
      <c r="O31" s="51">
        <v>5890.1598909831691</v>
      </c>
      <c r="P31" s="51" t="s">
        <v>27</v>
      </c>
      <c r="Q31" s="51">
        <v>54801.912503683292</v>
      </c>
      <c r="R31" s="51">
        <v>53276.64047734849</v>
      </c>
      <c r="S31" s="51">
        <v>534188.16755208245</v>
      </c>
      <c r="T31" s="51">
        <v>-5790.4027577825527</v>
      </c>
      <c r="U31" s="59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  <c r="EQ31" s="54"/>
      <c r="ER31" s="54"/>
      <c r="ES31" s="54"/>
      <c r="ET31" s="54"/>
      <c r="EU31" s="54"/>
      <c r="EV31" s="54"/>
      <c r="EW31" s="54"/>
      <c r="EX31" s="54"/>
      <c r="EY31" s="54"/>
      <c r="EZ31" s="54"/>
      <c r="FA31" s="54"/>
      <c r="FB31" s="54"/>
      <c r="FC31" s="54"/>
      <c r="FD31" s="54"/>
      <c r="FE31" s="54"/>
      <c r="FF31" s="54"/>
      <c r="FG31" s="54"/>
      <c r="FH31" s="54"/>
      <c r="FI31" s="54"/>
      <c r="FJ31" s="54"/>
      <c r="FK31" s="54"/>
      <c r="FL31" s="54"/>
      <c r="FM31" s="54"/>
      <c r="FN31" s="54"/>
      <c r="FO31" s="54"/>
      <c r="FP31" s="54"/>
      <c r="FQ31" s="54"/>
      <c r="FR31" s="54"/>
      <c r="FS31" s="54"/>
      <c r="FT31" s="54"/>
      <c r="FU31" s="54"/>
      <c r="FV31" s="54"/>
      <c r="FW31" s="54"/>
      <c r="FX31" s="54"/>
      <c r="FY31" s="54"/>
      <c r="FZ31" s="54"/>
      <c r="GA31" s="54"/>
      <c r="GB31" s="54"/>
      <c r="GC31" s="54"/>
      <c r="GD31" s="54"/>
      <c r="GE31" s="54"/>
      <c r="GF31" s="54"/>
      <c r="GG31" s="54"/>
      <c r="GH31" s="54"/>
      <c r="GI31" s="54"/>
      <c r="GJ31" s="54"/>
      <c r="GK31" s="54"/>
      <c r="GL31" s="54"/>
      <c r="GM31" s="54"/>
      <c r="GN31" s="54"/>
      <c r="GO31" s="54"/>
      <c r="GP31" s="54"/>
      <c r="GQ31" s="54"/>
      <c r="GR31" s="54"/>
      <c r="GS31" s="54"/>
      <c r="GT31" s="54"/>
      <c r="GU31" s="54"/>
      <c r="GV31" s="54"/>
      <c r="GW31" s="54"/>
      <c r="GX31" s="54"/>
      <c r="GY31" s="54"/>
      <c r="GZ31" s="54"/>
      <c r="HA31" s="54"/>
      <c r="HB31" s="54"/>
      <c r="HC31" s="54"/>
      <c r="HD31" s="54"/>
      <c r="HE31" s="54"/>
      <c r="HF31" s="54"/>
      <c r="HG31" s="54"/>
      <c r="HH31" s="54"/>
      <c r="HI31" s="54"/>
      <c r="HJ31" s="54"/>
      <c r="HK31" s="54"/>
      <c r="HL31" s="54"/>
      <c r="HM31" s="54"/>
      <c r="HN31" s="54"/>
      <c r="HO31" s="54"/>
      <c r="HP31" s="54"/>
      <c r="HQ31" s="54"/>
      <c r="HR31" s="54"/>
      <c r="HS31" s="54"/>
      <c r="HT31" s="54"/>
      <c r="HU31" s="54"/>
      <c r="HV31" s="54"/>
      <c r="HW31" s="54"/>
      <c r="HX31" s="54"/>
      <c r="HY31" s="54"/>
      <c r="HZ31" s="54"/>
      <c r="IA31" s="54"/>
      <c r="IB31" s="54"/>
      <c r="IC31" s="54"/>
      <c r="ID31" s="54"/>
      <c r="IE31" s="54"/>
      <c r="IF31" s="54"/>
      <c r="IG31" s="54"/>
      <c r="IH31" s="54"/>
      <c r="II31" s="54"/>
      <c r="IJ31" s="54"/>
      <c r="IK31" s="54"/>
      <c r="IL31" s="54"/>
      <c r="IM31" s="54"/>
      <c r="IN31" s="54"/>
      <c r="IO31" s="54"/>
      <c r="IP31" s="54"/>
      <c r="IQ31" s="54"/>
      <c r="IR31" s="54"/>
      <c r="IS31" s="54"/>
      <c r="IT31" s="54"/>
    </row>
    <row r="32" spans="1:254" ht="11.25" customHeight="1" x14ac:dyDescent="0.2">
      <c r="U32" s="48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</row>
    <row r="33" spans="1:21" x14ac:dyDescent="0.2">
      <c r="U33" s="48"/>
    </row>
    <row r="34" spans="1:21" x14ac:dyDescent="0.2">
      <c r="U34" s="48"/>
    </row>
    <row r="35" spans="1:21" x14ac:dyDescent="0.2">
      <c r="U35" s="48"/>
    </row>
    <row r="36" spans="1:21" x14ac:dyDescent="0.2">
      <c r="U36" s="48"/>
    </row>
    <row r="37" spans="1:21" x14ac:dyDescent="0.2">
      <c r="U37" s="48"/>
    </row>
    <row r="38" spans="1:21" x14ac:dyDescent="0.2">
      <c r="U38" s="48"/>
    </row>
    <row r="39" spans="1:21" x14ac:dyDescent="0.2">
      <c r="U39" s="48"/>
    </row>
    <row r="40" spans="1:21" x14ac:dyDescent="0.2">
      <c r="U40" s="48"/>
    </row>
    <row r="41" spans="1:21" x14ac:dyDescent="0.2">
      <c r="A41" s="45" t="s">
        <v>28</v>
      </c>
      <c r="B41" s="46">
        <v>216370.11130876961</v>
      </c>
      <c r="C41" s="46">
        <v>20088.840935469663</v>
      </c>
      <c r="D41" s="46">
        <v>236458.95224423928</v>
      </c>
      <c r="E41" s="46">
        <v>152148.44603005194</v>
      </c>
      <c r="F41" s="46">
        <v>28507.11689119814</v>
      </c>
      <c r="G41" s="46">
        <v>37324.889222128062</v>
      </c>
      <c r="H41" s="46">
        <v>13179.734052746215</v>
      </c>
      <c r="I41" s="46">
        <v>8744.8297742928225</v>
      </c>
      <c r="J41" s="46">
        <v>4434.9042784533922</v>
      </c>
      <c r="K41" s="46">
        <v>9418.1221212379296</v>
      </c>
      <c r="L41" s="47">
        <v>5980.2364465641158</v>
      </c>
      <c r="M41" s="47">
        <v>3437.8856746738147</v>
      </c>
      <c r="N41" s="47">
        <v>3761.6119315082856</v>
      </c>
      <c r="O41" s="47">
        <v>2764.5933277287081</v>
      </c>
      <c r="P41" s="47">
        <v>997.01860377957723</v>
      </c>
      <c r="Q41" s="47">
        <v>24145.155169381851</v>
      </c>
      <c r="R41" s="47">
        <v>15395.703312262156</v>
      </c>
      <c r="S41" s="47">
        <v>236458.95224423928</v>
      </c>
      <c r="T41" s="47">
        <v>3082.7967885989638</v>
      </c>
      <c r="U41" s="48"/>
    </row>
    <row r="42" spans="1:21" x14ac:dyDescent="0.2">
      <c r="A42" s="49" t="s">
        <v>29</v>
      </c>
      <c r="B42" s="50">
        <v>241871.85842410926</v>
      </c>
      <c r="C42" s="50">
        <v>19957.874444182584</v>
      </c>
      <c r="D42" s="50">
        <v>261829.73286829185</v>
      </c>
      <c r="E42" s="50">
        <v>166025.8666900282</v>
      </c>
      <c r="F42" s="50">
        <v>32816.272815985198</v>
      </c>
      <c r="G42" s="50">
        <v>43955.97146223719</v>
      </c>
      <c r="H42" s="50">
        <v>16698.583670270491</v>
      </c>
      <c r="I42" s="50">
        <v>11286.852387554398</v>
      </c>
      <c r="J42" s="50">
        <v>5411.731282716094</v>
      </c>
      <c r="K42" s="50">
        <v>11619.379181522225</v>
      </c>
      <c r="L42" s="51">
        <v>7327.2072879153557</v>
      </c>
      <c r="M42" s="51">
        <v>4292.1718936068683</v>
      </c>
      <c r="N42" s="51">
        <v>5079.2044887482671</v>
      </c>
      <c r="O42" s="51">
        <v>3959.6450996390417</v>
      </c>
      <c r="P42" s="51">
        <v>1119.5593891092251</v>
      </c>
      <c r="Q42" s="51">
        <v>27257.387791966696</v>
      </c>
      <c r="R42" s="51">
        <v>17483.015221166188</v>
      </c>
      <c r="S42" s="51">
        <v>261829.73286829185</v>
      </c>
      <c r="T42" s="51">
        <v>1548.6066788750759</v>
      </c>
      <c r="U42" s="48"/>
    </row>
    <row r="43" spans="1:21" x14ac:dyDescent="0.2">
      <c r="A43" s="45" t="s">
        <v>30</v>
      </c>
      <c r="B43" s="46">
        <v>242645.52236804363</v>
      </c>
      <c r="C43" s="46">
        <v>23116.363748812229</v>
      </c>
      <c r="D43" s="46">
        <v>265761.88611685584</v>
      </c>
      <c r="E43" s="46">
        <v>166667.55025410926</v>
      </c>
      <c r="F43" s="46">
        <v>33439.519117941993</v>
      </c>
      <c r="G43" s="46">
        <v>48221.120699899046</v>
      </c>
      <c r="H43" s="46">
        <v>18923.348810463704</v>
      </c>
      <c r="I43" s="46">
        <v>12124.388470912691</v>
      </c>
      <c r="J43" s="46">
        <v>6798.960339551013</v>
      </c>
      <c r="K43" s="46">
        <v>12653.903130288278</v>
      </c>
      <c r="L43" s="47">
        <v>7781.6511781634636</v>
      </c>
      <c r="M43" s="47">
        <v>4872.2519521248123</v>
      </c>
      <c r="N43" s="47">
        <v>6269.4456801754277</v>
      </c>
      <c r="O43" s="47">
        <v>4342.737292749227</v>
      </c>
      <c r="P43" s="47">
        <v>1926.7083874262</v>
      </c>
      <c r="Q43" s="47">
        <v>29297.771889435346</v>
      </c>
      <c r="R43" s="47">
        <v>16427.390007644834</v>
      </c>
      <c r="S43" s="47">
        <v>265761.88611685584</v>
      </c>
      <c r="T43" s="47">
        <v>1006.3060372607142</v>
      </c>
      <c r="U43" s="48"/>
    </row>
    <row r="44" spans="1:21" x14ac:dyDescent="0.2">
      <c r="A44" s="49" t="s">
        <v>31</v>
      </c>
      <c r="B44" s="50">
        <v>245132.42882536759</v>
      </c>
      <c r="C44" s="50">
        <v>24947.320871535529</v>
      </c>
      <c r="D44" s="50">
        <v>270079.74969690311</v>
      </c>
      <c r="E44" s="50">
        <v>169860.31097593182</v>
      </c>
      <c r="F44" s="50">
        <v>33047.958985291552</v>
      </c>
      <c r="G44" s="50">
        <v>50775.675827731342</v>
      </c>
      <c r="H44" s="50">
        <v>20330.184385524451</v>
      </c>
      <c r="I44" s="50">
        <v>12318.690885540695</v>
      </c>
      <c r="J44" s="50">
        <v>8011.4934999837587</v>
      </c>
      <c r="K44" s="50">
        <v>13754.565758008883</v>
      </c>
      <c r="L44" s="51">
        <v>7801.8243367643718</v>
      </c>
      <c r="M44" s="51">
        <v>5952.7414212445092</v>
      </c>
      <c r="N44" s="51">
        <v>6575.6186275155715</v>
      </c>
      <c r="O44" s="51">
        <v>4516.8665487763219</v>
      </c>
      <c r="P44" s="51">
        <v>2058.7520787392491</v>
      </c>
      <c r="Q44" s="51">
        <v>30445.491442206894</v>
      </c>
      <c r="R44" s="51">
        <v>16057.731458926826</v>
      </c>
      <c r="S44" s="51">
        <v>270079.74969690311</v>
      </c>
      <c r="T44" s="51">
        <v>338.07244902156526</v>
      </c>
      <c r="U44" s="48"/>
    </row>
    <row r="45" spans="1:21" x14ac:dyDescent="0.2">
      <c r="A45" s="45" t="s">
        <v>32</v>
      </c>
      <c r="B45" s="46">
        <v>232945.32572962885</v>
      </c>
      <c r="C45" s="46">
        <v>27125.104690274253</v>
      </c>
      <c r="D45" s="46">
        <v>260070.4304199031</v>
      </c>
      <c r="E45" s="46">
        <v>164965.41955357065</v>
      </c>
      <c r="F45" s="46">
        <v>29309.079780110147</v>
      </c>
      <c r="G45" s="46">
        <v>45580.104040572784</v>
      </c>
      <c r="H45" s="46">
        <v>18355.345275991425</v>
      </c>
      <c r="I45" s="46">
        <v>9899.9283590764207</v>
      </c>
      <c r="J45" s="46">
        <v>8455.4169169150045</v>
      </c>
      <c r="K45" s="46">
        <v>13125.585826283723</v>
      </c>
      <c r="L45" s="47">
        <v>6482.3598386220201</v>
      </c>
      <c r="M45" s="47">
        <v>6643.2259876617036</v>
      </c>
      <c r="N45" s="47">
        <v>5229.7594497077007</v>
      </c>
      <c r="O45" s="47">
        <v>3417.5685204543997</v>
      </c>
      <c r="P45" s="47">
        <v>1812.1909292533012</v>
      </c>
      <c r="Q45" s="47">
        <v>27224.758764581358</v>
      </c>
      <c r="R45" s="47">
        <v>16280.845958404847</v>
      </c>
      <c r="S45" s="47">
        <v>260070.4304199031</v>
      </c>
      <c r="T45" s="47">
        <v>3934.9810872446396</v>
      </c>
      <c r="U45" s="48"/>
    </row>
    <row r="46" spans="1:21" x14ac:dyDescent="0.2">
      <c r="A46" s="49" t="s">
        <v>33</v>
      </c>
      <c r="B46" s="50">
        <v>257476.89464291523</v>
      </c>
      <c r="C46" s="50">
        <v>25613.974527608618</v>
      </c>
      <c r="D46" s="50">
        <v>283090.86917052383</v>
      </c>
      <c r="E46" s="50">
        <v>177234.82787500566</v>
      </c>
      <c r="F46" s="50">
        <v>32625.056231307939</v>
      </c>
      <c r="G46" s="50">
        <v>51527.053036603465</v>
      </c>
      <c r="H46" s="50">
        <v>20542.318128111943</v>
      </c>
      <c r="I46" s="50">
        <v>12157.262345609472</v>
      </c>
      <c r="J46" s="50">
        <v>8385.0557825024716</v>
      </c>
      <c r="K46" s="50">
        <v>13941.103351486418</v>
      </c>
      <c r="L46" s="51">
        <v>7522.4466233591429</v>
      </c>
      <c r="M46" s="51">
        <v>6418.6567281272764</v>
      </c>
      <c r="N46" s="51">
        <v>6601.214776625523</v>
      </c>
      <c r="O46" s="51">
        <v>4634.8157222503287</v>
      </c>
      <c r="P46" s="51">
        <v>1966.3990543751947</v>
      </c>
      <c r="Q46" s="51">
        <v>30984.734908491522</v>
      </c>
      <c r="R46" s="51">
        <v>19756.171692958953</v>
      </c>
      <c r="S46" s="51">
        <v>283090.86917052383</v>
      </c>
      <c r="T46" s="51">
        <v>1947.7603346478136</v>
      </c>
      <c r="U46" s="48"/>
    </row>
    <row r="47" spans="1:21" x14ac:dyDescent="0.2">
      <c r="A47" s="45" t="s">
        <v>34</v>
      </c>
      <c r="B47" s="46">
        <v>253467.77805494447</v>
      </c>
      <c r="C47" s="46">
        <v>26868.952709295747</v>
      </c>
      <c r="D47" s="46">
        <v>280336.7307642402</v>
      </c>
      <c r="E47" s="46">
        <v>174510.1541288002</v>
      </c>
      <c r="F47" s="46">
        <v>33287.322220098657</v>
      </c>
      <c r="G47" s="46">
        <v>53181.917974685493</v>
      </c>
      <c r="H47" s="46">
        <v>21886.064599647216</v>
      </c>
      <c r="I47" s="46">
        <v>12799.821601667978</v>
      </c>
      <c r="J47" s="46">
        <v>9086.2429979792378</v>
      </c>
      <c r="K47" s="46">
        <v>13605.843877047435</v>
      </c>
      <c r="L47" s="47">
        <v>7555.3991667731034</v>
      </c>
      <c r="M47" s="47">
        <v>6050.4447102743325</v>
      </c>
      <c r="N47" s="47">
        <v>8280.2207225997827</v>
      </c>
      <c r="O47" s="47">
        <v>5244.4224348948756</v>
      </c>
      <c r="P47" s="47">
        <v>3035.7982877049076</v>
      </c>
      <c r="Q47" s="47">
        <v>31295.853375038278</v>
      </c>
      <c r="R47" s="47">
        <v>19584.115776197588</v>
      </c>
      <c r="S47" s="47">
        <v>280336.7307642402</v>
      </c>
      <c r="T47" s="47">
        <v>-226.77933554173796</v>
      </c>
      <c r="U47" s="48"/>
    </row>
    <row r="48" spans="1:21" x14ac:dyDescent="0.2">
      <c r="A48" s="49" t="s">
        <v>35</v>
      </c>
      <c r="B48" s="50">
        <v>257341.54371777209</v>
      </c>
      <c r="C48" s="50">
        <v>27121.005911593191</v>
      </c>
      <c r="D48" s="50">
        <v>284462.54962936527</v>
      </c>
      <c r="E48" s="50">
        <v>177721.80760236637</v>
      </c>
      <c r="F48" s="50">
        <v>33157.75793089842</v>
      </c>
      <c r="G48" s="50">
        <v>54636.625600299194</v>
      </c>
      <c r="H48" s="50">
        <v>22023.695007200877</v>
      </c>
      <c r="I48" s="50">
        <v>12534.624007802176</v>
      </c>
      <c r="J48" s="50">
        <v>9489.0709993987002</v>
      </c>
      <c r="K48" s="50">
        <v>14140.388597241279</v>
      </c>
      <c r="L48" s="51">
        <v>7640.1194492210616</v>
      </c>
      <c r="M48" s="51">
        <v>6500.2691480202166</v>
      </c>
      <c r="N48" s="51">
        <v>7883.3064099596013</v>
      </c>
      <c r="O48" s="51">
        <v>4894.5045585811167</v>
      </c>
      <c r="P48" s="51">
        <v>2988.801851378485</v>
      </c>
      <c r="Q48" s="51">
        <v>32612.930593098321</v>
      </c>
      <c r="R48" s="51">
        <v>19740.477892964904</v>
      </c>
      <c r="S48" s="51">
        <v>284462.54962936527</v>
      </c>
      <c r="T48" s="51">
        <v>-794.11939716362394</v>
      </c>
      <c r="U48" s="48"/>
    </row>
    <row r="49" spans="1:21" x14ac:dyDescent="0.2">
      <c r="A49" s="45" t="s">
        <v>36</v>
      </c>
      <c r="B49" s="46">
        <v>237968.10310287841</v>
      </c>
      <c r="C49" s="46">
        <v>26841.376991434918</v>
      </c>
      <c r="D49" s="46">
        <v>264809.48009431333</v>
      </c>
      <c r="E49" s="46">
        <v>164321.48014451229</v>
      </c>
      <c r="F49" s="46">
        <v>28422.443265348971</v>
      </c>
      <c r="G49" s="46">
        <v>46128.890915722346</v>
      </c>
      <c r="H49" s="46">
        <v>17977.600566499277</v>
      </c>
      <c r="I49" s="46">
        <v>10081.047996379019</v>
      </c>
      <c r="J49" s="46">
        <v>7896.5525701202587</v>
      </c>
      <c r="K49" s="46">
        <v>12383.107529993389</v>
      </c>
      <c r="L49" s="47">
        <v>6568.0682262774362</v>
      </c>
      <c r="M49" s="47">
        <v>5815.039303715952</v>
      </c>
      <c r="N49" s="47">
        <v>5594.4930365058872</v>
      </c>
      <c r="O49" s="47">
        <v>3512.9797701015814</v>
      </c>
      <c r="P49" s="47">
        <v>2081.5132664043063</v>
      </c>
      <c r="Q49" s="47">
        <v>28151.290349223069</v>
      </c>
      <c r="R49" s="47">
        <v>21340.039225704768</v>
      </c>
      <c r="S49" s="47">
        <v>264809.48009431333</v>
      </c>
      <c r="T49" s="47">
        <v>4596.6265430249623</v>
      </c>
      <c r="U49" s="48"/>
    </row>
    <row r="50" spans="1:21" x14ac:dyDescent="0.2">
      <c r="A50" s="49" t="s">
        <v>37</v>
      </c>
      <c r="B50" s="50">
        <v>248093.63928008039</v>
      </c>
      <c r="C50" s="50">
        <v>22176.033775373777</v>
      </c>
      <c r="D50" s="50">
        <v>270269.67305545416</v>
      </c>
      <c r="E50" s="50">
        <v>166567.44861268939</v>
      </c>
      <c r="F50" s="50">
        <v>32937.082091232551</v>
      </c>
      <c r="G50" s="50">
        <v>43399.78502960183</v>
      </c>
      <c r="H50" s="50">
        <v>16237.565925941966</v>
      </c>
      <c r="I50" s="50">
        <v>10061.35247149938</v>
      </c>
      <c r="J50" s="50">
        <v>6176.2134544425862</v>
      </c>
      <c r="K50" s="50">
        <v>11374.264252686047</v>
      </c>
      <c r="L50" s="51">
        <v>6840.5501761268542</v>
      </c>
      <c r="M50" s="51">
        <v>4533.714076559193</v>
      </c>
      <c r="N50" s="51">
        <v>4863.3016732559172</v>
      </c>
      <c r="O50" s="51">
        <v>3220.8022953725254</v>
      </c>
      <c r="P50" s="51">
        <v>1642.4993778833925</v>
      </c>
      <c r="Q50" s="51">
        <v>27162.219103659856</v>
      </c>
      <c r="R50" s="51">
        <v>26471.627605493915</v>
      </c>
      <c r="S50" s="51">
        <v>270269.67305545416</v>
      </c>
      <c r="T50" s="51">
        <v>893.72971643647179</v>
      </c>
      <c r="U50" s="48"/>
    </row>
    <row r="51" spans="1:21" x14ac:dyDescent="0.2">
      <c r="A51" s="45" t="s">
        <v>38</v>
      </c>
      <c r="B51" s="46">
        <v>242214.69911402545</v>
      </c>
      <c r="C51" s="46">
        <v>22905.588287752616</v>
      </c>
      <c r="D51" s="46">
        <v>265120.28740177804</v>
      </c>
      <c r="E51" s="46">
        <v>164276.7365999691</v>
      </c>
      <c r="F51" s="46">
        <v>32821.828555429733</v>
      </c>
      <c r="G51" s="46">
        <v>44019.700464502377</v>
      </c>
      <c r="H51" s="46">
        <v>16670.352658254917</v>
      </c>
      <c r="I51" s="46">
        <v>10162.09538629385</v>
      </c>
      <c r="J51" s="46">
        <v>6508.2572719610689</v>
      </c>
      <c r="K51" s="46">
        <v>11545.84495816468</v>
      </c>
      <c r="L51" s="47">
        <v>7061.6613696830354</v>
      </c>
      <c r="M51" s="47">
        <v>4484.1835884816446</v>
      </c>
      <c r="N51" s="47">
        <v>5124.5077000902374</v>
      </c>
      <c r="O51" s="47">
        <v>3100.4340166108127</v>
      </c>
      <c r="P51" s="47">
        <v>2024.0736834794247</v>
      </c>
      <c r="Q51" s="47">
        <v>27349.347806247457</v>
      </c>
      <c r="R51" s="47">
        <v>22733.604741654664</v>
      </c>
      <c r="S51" s="47">
        <v>265120.28740177804</v>
      </c>
      <c r="T51" s="47">
        <v>1268.4170402221789</v>
      </c>
      <c r="U51" s="48"/>
    </row>
    <row r="52" spans="1:21" x14ac:dyDescent="0.2">
      <c r="A52" s="49" t="s">
        <v>39</v>
      </c>
      <c r="B52" s="50">
        <v>244467.96458085737</v>
      </c>
      <c r="C52" s="50">
        <v>24339.518068931615</v>
      </c>
      <c r="D52" s="50">
        <v>268807.48264978896</v>
      </c>
      <c r="E52" s="50">
        <v>168866.51986779264</v>
      </c>
      <c r="F52" s="50">
        <v>35174.242732918719</v>
      </c>
      <c r="G52" s="50">
        <v>44564.733441981938</v>
      </c>
      <c r="H52" s="50">
        <v>17183.868719161081</v>
      </c>
      <c r="I52" s="50">
        <v>9802.2411672116214</v>
      </c>
      <c r="J52" s="50">
        <v>7381.6275519494584</v>
      </c>
      <c r="K52" s="50">
        <v>12716.735456985938</v>
      </c>
      <c r="L52" s="51">
        <v>6994.9811289891313</v>
      </c>
      <c r="M52" s="51">
        <v>5721.7543279968058</v>
      </c>
      <c r="N52" s="51">
        <v>4467.1332621751435</v>
      </c>
      <c r="O52" s="51">
        <v>2807.2600382224914</v>
      </c>
      <c r="P52" s="51">
        <v>1659.8732239526521</v>
      </c>
      <c r="Q52" s="51">
        <v>27380.864722820861</v>
      </c>
      <c r="R52" s="51">
        <v>21793.913378174297</v>
      </c>
      <c r="S52" s="51">
        <v>268807.48264978896</v>
      </c>
      <c r="T52" s="51">
        <v>-1591.9267710786371</v>
      </c>
      <c r="U52" s="48"/>
    </row>
    <row r="53" spans="1:21" x14ac:dyDescent="0.2">
      <c r="A53" s="45" t="s">
        <v>40</v>
      </c>
      <c r="B53" s="46">
        <v>236566.03658388328</v>
      </c>
      <c r="C53" s="46">
        <v>25583.854306003923</v>
      </c>
      <c r="D53" s="46">
        <v>262149.89088988723</v>
      </c>
      <c r="E53" s="46">
        <v>164311.5718029665</v>
      </c>
      <c r="F53" s="46">
        <v>29323.301130972621</v>
      </c>
      <c r="G53" s="46">
        <v>41460.148860467394</v>
      </c>
      <c r="H53" s="46">
        <v>15485.810153465973</v>
      </c>
      <c r="I53" s="46">
        <v>8590.5933691712617</v>
      </c>
      <c r="J53" s="46">
        <v>6895.216784294711</v>
      </c>
      <c r="K53" s="46">
        <v>11504.910587937298</v>
      </c>
      <c r="L53" s="47">
        <v>6367.6446015757647</v>
      </c>
      <c r="M53" s="47">
        <v>5137.2659863615336</v>
      </c>
      <c r="N53" s="47">
        <v>3980.8995655286762</v>
      </c>
      <c r="O53" s="47">
        <v>2222.9487675954979</v>
      </c>
      <c r="P53" s="47">
        <v>1757.9507979331786</v>
      </c>
      <c r="Q53" s="47">
        <v>25974.338707001425</v>
      </c>
      <c r="R53" s="47">
        <v>21991.152970837691</v>
      </c>
      <c r="S53" s="47">
        <v>262149.89088988723</v>
      </c>
      <c r="T53" s="47">
        <v>5063.7161246430187</v>
      </c>
      <c r="U53" s="48"/>
    </row>
    <row r="54" spans="1:21" x14ac:dyDescent="0.2">
      <c r="A54" s="49" t="s">
        <v>41</v>
      </c>
      <c r="B54" s="50">
        <v>260751.92515896022</v>
      </c>
      <c r="C54" s="50">
        <v>26398.689755066051</v>
      </c>
      <c r="D54" s="50">
        <v>287150.61491402629</v>
      </c>
      <c r="E54" s="50">
        <v>175591.87776129207</v>
      </c>
      <c r="F54" s="50">
        <v>33525.553725456819</v>
      </c>
      <c r="G54" s="50">
        <v>47590.749525581239</v>
      </c>
      <c r="H54" s="50">
        <v>19426.083742973875</v>
      </c>
      <c r="I54" s="50">
        <v>10875.899079635359</v>
      </c>
      <c r="J54" s="50">
        <v>8550.1846633385176</v>
      </c>
      <c r="K54" s="50">
        <v>13346.897320047721</v>
      </c>
      <c r="L54" s="51">
        <v>7614.1972542036046</v>
      </c>
      <c r="M54" s="51">
        <v>5732.7000658441175</v>
      </c>
      <c r="N54" s="51">
        <v>6079.1864229261537</v>
      </c>
      <c r="O54" s="51">
        <v>3261.7018254317541</v>
      </c>
      <c r="P54" s="51">
        <v>2817.4845974944005</v>
      </c>
      <c r="Q54" s="51">
        <v>28164.665782607357</v>
      </c>
      <c r="R54" s="51">
        <v>25887.605875385507</v>
      </c>
      <c r="S54" s="51">
        <v>287150.61491402629</v>
      </c>
      <c r="T54" s="51">
        <v>4554.828026310628</v>
      </c>
      <c r="U54" s="48"/>
    </row>
    <row r="55" spans="1:21" x14ac:dyDescent="0.2">
      <c r="A55" s="45" t="s">
        <v>42</v>
      </c>
      <c r="B55" s="46">
        <v>262166.96378531109</v>
      </c>
      <c r="C55" s="46">
        <v>30597.562109442457</v>
      </c>
      <c r="D55" s="46">
        <v>292764.52589475352</v>
      </c>
      <c r="E55" s="46">
        <v>177726.97152190848</v>
      </c>
      <c r="F55" s="46">
        <v>33845.889092417463</v>
      </c>
      <c r="G55" s="46">
        <v>51557.602234511003</v>
      </c>
      <c r="H55" s="46">
        <v>20733.451111436902</v>
      </c>
      <c r="I55" s="46">
        <v>11392.400734460434</v>
      </c>
      <c r="J55" s="46">
        <v>9341.0503769764673</v>
      </c>
      <c r="K55" s="46">
        <v>14141.483065562235</v>
      </c>
      <c r="L55" s="47">
        <v>7828.3010997512283</v>
      </c>
      <c r="M55" s="47">
        <v>6313.1819658110071</v>
      </c>
      <c r="N55" s="47">
        <v>6591.9680458746661</v>
      </c>
      <c r="O55" s="47">
        <v>3564.0996347092055</v>
      </c>
      <c r="P55" s="47">
        <v>3027.8684111654616</v>
      </c>
      <c r="Q55" s="47">
        <v>30824.151123074098</v>
      </c>
      <c r="R55" s="47">
        <v>26008.541452656558</v>
      </c>
      <c r="S55" s="47">
        <v>292764.52589475352</v>
      </c>
      <c r="T55" s="47">
        <v>3625.5215932600258</v>
      </c>
      <c r="U55" s="48"/>
    </row>
    <row r="56" spans="1:21" x14ac:dyDescent="0.2">
      <c r="A56" s="49" t="s">
        <v>43</v>
      </c>
      <c r="B56" s="50">
        <v>267020.04669523402</v>
      </c>
      <c r="C56" s="50">
        <v>30556.353138204478</v>
      </c>
      <c r="D56" s="50">
        <v>297576.39983343851</v>
      </c>
      <c r="E56" s="50">
        <v>183153.03678708282</v>
      </c>
      <c r="F56" s="50">
        <v>35467.475403624019</v>
      </c>
      <c r="G56" s="50">
        <v>53326.944365517898</v>
      </c>
      <c r="H56" s="50">
        <v>21400.175575407928</v>
      </c>
      <c r="I56" s="50">
        <v>11175.625815568294</v>
      </c>
      <c r="J56" s="50">
        <v>10224.549759839636</v>
      </c>
      <c r="K56" s="50">
        <v>15366.328336352286</v>
      </c>
      <c r="L56" s="51">
        <v>7817.884443802729</v>
      </c>
      <c r="M56" s="51">
        <v>7548.4438925495579</v>
      </c>
      <c r="N56" s="51">
        <v>6033.8472390556426</v>
      </c>
      <c r="O56" s="51">
        <v>3357.741371765565</v>
      </c>
      <c r="P56" s="51">
        <v>2676.1058672900772</v>
      </c>
      <c r="Q56" s="51">
        <v>31926.768790109971</v>
      </c>
      <c r="R56" s="51">
        <v>25512.872435268357</v>
      </c>
      <c r="S56" s="51">
        <v>297576.39983343851</v>
      </c>
      <c r="T56" s="51">
        <v>116.07084194538766</v>
      </c>
      <c r="U56" s="48"/>
    </row>
    <row r="57" spans="1:21" x14ac:dyDescent="0.2">
      <c r="A57" s="45" t="s">
        <v>44</v>
      </c>
      <c r="B57" s="46">
        <v>256387.85669461769</v>
      </c>
      <c r="C57" s="46">
        <v>32680.280633803606</v>
      </c>
      <c r="D57" s="46">
        <v>289068.13732842129</v>
      </c>
      <c r="E57" s="46">
        <v>177490.01868933268</v>
      </c>
      <c r="F57" s="46">
        <v>29913.692378686628</v>
      </c>
      <c r="G57" s="46">
        <v>48510.921711120478</v>
      </c>
      <c r="H57" s="46">
        <v>19329.828385521087</v>
      </c>
      <c r="I57" s="46">
        <v>9204.0331924777784</v>
      </c>
      <c r="J57" s="46">
        <v>10125.795193043308</v>
      </c>
      <c r="K57" s="46">
        <v>13156.980533694696</v>
      </c>
      <c r="L57" s="47">
        <v>6364.798061856779</v>
      </c>
      <c r="M57" s="47">
        <v>6792.1824718379166</v>
      </c>
      <c r="N57" s="47">
        <v>6172.8478518263901</v>
      </c>
      <c r="O57" s="47">
        <v>2839.2351306209985</v>
      </c>
      <c r="P57" s="47">
        <v>3333.6127212053916</v>
      </c>
      <c r="Q57" s="47">
        <v>29181.093325599395</v>
      </c>
      <c r="R57" s="47">
        <v>25143.986112391995</v>
      </c>
      <c r="S57" s="47">
        <v>289068.13732842129</v>
      </c>
      <c r="T57" s="47">
        <v>8009.5184368895425</v>
      </c>
      <c r="U57" s="48"/>
    </row>
    <row r="58" spans="1:21" x14ac:dyDescent="0.2">
      <c r="A58" s="49" t="s">
        <v>45</v>
      </c>
      <c r="B58" s="50">
        <v>281769.80075624137</v>
      </c>
      <c r="C58" s="50">
        <v>34175.078282444498</v>
      </c>
      <c r="D58" s="50">
        <v>315944.87903868587</v>
      </c>
      <c r="E58" s="50">
        <v>191310.69047972778</v>
      </c>
      <c r="F58" s="50">
        <v>34961.440220308825</v>
      </c>
      <c r="G58" s="50">
        <v>56800.223096928719</v>
      </c>
      <c r="H58" s="50">
        <v>23673.208948365675</v>
      </c>
      <c r="I58" s="50">
        <v>11649.533321539453</v>
      </c>
      <c r="J58" s="50">
        <v>12023.675626826222</v>
      </c>
      <c r="K58" s="50">
        <v>15661.623084065668</v>
      </c>
      <c r="L58" s="51">
        <v>7735.1536824385857</v>
      </c>
      <c r="M58" s="51">
        <v>7926.4694016270823</v>
      </c>
      <c r="N58" s="51">
        <v>8011.5858643000074</v>
      </c>
      <c r="O58" s="51">
        <v>3914.3796391008664</v>
      </c>
      <c r="P58" s="51">
        <v>4097.2062251991401</v>
      </c>
      <c r="Q58" s="51">
        <v>33127.014148563037</v>
      </c>
      <c r="R58" s="51">
        <v>29383.054200338134</v>
      </c>
      <c r="S58" s="51">
        <v>315944.87903868587</v>
      </c>
      <c r="T58" s="51">
        <v>3489.4710413823777</v>
      </c>
      <c r="U58" s="48"/>
    </row>
    <row r="59" spans="1:21" x14ac:dyDescent="0.2">
      <c r="A59" s="45" t="s">
        <v>46</v>
      </c>
      <c r="B59" s="46">
        <v>284092.26747778652</v>
      </c>
      <c r="C59" s="46">
        <v>38589.2405567682</v>
      </c>
      <c r="D59" s="46">
        <v>322681.50803455472</v>
      </c>
      <c r="E59" s="46">
        <v>195505.52298172322</v>
      </c>
      <c r="F59" s="46">
        <v>34107.318043400424</v>
      </c>
      <c r="G59" s="46">
        <v>60488.603224059072</v>
      </c>
      <c r="H59" s="46">
        <v>25473.97631903884</v>
      </c>
      <c r="I59" s="46">
        <v>12089.277074547485</v>
      </c>
      <c r="J59" s="46">
        <v>13384.699244491354</v>
      </c>
      <c r="K59" s="46">
        <v>17225.991274820943</v>
      </c>
      <c r="L59" s="47">
        <v>7781.8695364405485</v>
      </c>
      <c r="M59" s="47">
        <v>9444.1217383803923</v>
      </c>
      <c r="N59" s="47">
        <v>8247.9850442178977</v>
      </c>
      <c r="O59" s="47">
        <v>4307.407538106937</v>
      </c>
      <c r="P59" s="47">
        <v>3940.5775061109616</v>
      </c>
      <c r="Q59" s="47">
        <v>35014.626905020239</v>
      </c>
      <c r="R59" s="47">
        <v>29090.150846837751</v>
      </c>
      <c r="S59" s="47">
        <v>322681.50803455472</v>
      </c>
      <c r="T59" s="47">
        <v>3489.9129385342821</v>
      </c>
      <c r="U59" s="48"/>
    </row>
    <row r="60" spans="1:21" x14ac:dyDescent="0.2">
      <c r="A60" s="49" t="s">
        <v>47</v>
      </c>
      <c r="B60" s="50">
        <v>287515.34556087526</v>
      </c>
      <c r="C60" s="50">
        <v>38093.384424856791</v>
      </c>
      <c r="D60" s="50">
        <v>325608.72998573206</v>
      </c>
      <c r="E60" s="50">
        <v>199383.50581606472</v>
      </c>
      <c r="F60" s="50">
        <v>37434.842559875098</v>
      </c>
      <c r="G60" s="50">
        <v>62390.250249959274</v>
      </c>
      <c r="H60" s="50">
        <v>26359.722235663477</v>
      </c>
      <c r="I60" s="50">
        <v>12567.293240730294</v>
      </c>
      <c r="J60" s="50">
        <v>13792.428994933183</v>
      </c>
      <c r="K60" s="50">
        <v>18319.752330361356</v>
      </c>
      <c r="L60" s="51">
        <v>8378.6517183245487</v>
      </c>
      <c r="M60" s="51">
        <v>9941.1006120368056</v>
      </c>
      <c r="N60" s="51">
        <v>8039.9699053021241</v>
      </c>
      <c r="O60" s="51">
        <v>4188.6415224057455</v>
      </c>
      <c r="P60" s="51">
        <v>3851.3283828963781</v>
      </c>
      <c r="Q60" s="51">
        <v>36030.528014295793</v>
      </c>
      <c r="R60" s="51">
        <v>27887.377922849937</v>
      </c>
      <c r="S60" s="51">
        <v>325608.72998573206</v>
      </c>
      <c r="T60" s="51">
        <v>-1487.24656301699</v>
      </c>
      <c r="U60" s="48"/>
    </row>
    <row r="61" spans="1:21" x14ac:dyDescent="0.2">
      <c r="A61" s="45" t="s">
        <v>48</v>
      </c>
      <c r="B61" s="46">
        <v>271702.36768183339</v>
      </c>
      <c r="C61" s="46">
        <v>38206.604282979388</v>
      </c>
      <c r="D61" s="46">
        <v>309908.97196481278</v>
      </c>
      <c r="E61" s="46">
        <v>187196.67776497433</v>
      </c>
      <c r="F61" s="46">
        <v>30365.003472407225</v>
      </c>
      <c r="G61" s="46">
        <v>57077.179022399068</v>
      </c>
      <c r="H61" s="46">
        <v>24438.45784063368</v>
      </c>
      <c r="I61" s="46">
        <v>10827.50702953612</v>
      </c>
      <c r="J61" s="46">
        <v>13610.950811097562</v>
      </c>
      <c r="K61" s="46">
        <v>16809.538113900089</v>
      </c>
      <c r="L61" s="47">
        <v>7353.9077336308947</v>
      </c>
      <c r="M61" s="47">
        <v>9455.6303802691964</v>
      </c>
      <c r="N61" s="47">
        <v>7628.9197267335912</v>
      </c>
      <c r="O61" s="47">
        <v>3473.5992959052251</v>
      </c>
      <c r="P61" s="47">
        <v>4155.3204308283666</v>
      </c>
      <c r="Q61" s="47">
        <v>32638.721181765384</v>
      </c>
      <c r="R61" s="47">
        <v>27854.025497495306</v>
      </c>
      <c r="S61" s="47">
        <v>309908.97196481278</v>
      </c>
      <c r="T61" s="47">
        <v>7416.086207536835</v>
      </c>
      <c r="U61" s="48"/>
    </row>
    <row r="62" spans="1:21" x14ac:dyDescent="0.2">
      <c r="A62" s="49" t="s">
        <v>49</v>
      </c>
      <c r="B62" s="50">
        <v>301207.59782335535</v>
      </c>
      <c r="C62" s="50">
        <v>39125.655153566404</v>
      </c>
      <c r="D62" s="50">
        <v>340333.25297692174</v>
      </c>
      <c r="E62" s="50">
        <v>202675.18316639485</v>
      </c>
      <c r="F62" s="50">
        <v>36014.655235376435</v>
      </c>
      <c r="G62" s="50">
        <v>62699.419394933779</v>
      </c>
      <c r="H62" s="50">
        <v>27324.891674456947</v>
      </c>
      <c r="I62" s="50">
        <v>12576.266042954314</v>
      </c>
      <c r="J62" s="50">
        <v>14748.625631502633</v>
      </c>
      <c r="K62" s="50">
        <v>17867.385062309691</v>
      </c>
      <c r="L62" s="51">
        <v>8144.7540084354814</v>
      </c>
      <c r="M62" s="51">
        <v>9722.6310538742091</v>
      </c>
      <c r="N62" s="51">
        <v>9457.5066121472591</v>
      </c>
      <c r="O62" s="51">
        <v>4431.5120345188334</v>
      </c>
      <c r="P62" s="51">
        <v>5025.9945776284239</v>
      </c>
      <c r="Q62" s="51">
        <v>35374.527720476828</v>
      </c>
      <c r="R62" s="51">
        <v>34143.98757421245</v>
      </c>
      <c r="S62" s="51">
        <v>340333.25297692174</v>
      </c>
      <c r="T62" s="51">
        <v>4800.0076060041902</v>
      </c>
      <c r="U62" s="48"/>
    </row>
    <row r="63" spans="1:21" x14ac:dyDescent="0.2">
      <c r="A63" s="45" t="s">
        <v>50</v>
      </c>
      <c r="B63" s="46">
        <v>293315.40364077018</v>
      </c>
      <c r="C63" s="46">
        <v>41378.998667345397</v>
      </c>
      <c r="D63" s="46">
        <v>334694.40230811556</v>
      </c>
      <c r="E63" s="46">
        <v>200922.42582925069</v>
      </c>
      <c r="F63" s="46">
        <v>36982.795592244431</v>
      </c>
      <c r="G63" s="46">
        <v>62903.410548075939</v>
      </c>
      <c r="H63" s="46">
        <v>26081.892121206933</v>
      </c>
      <c r="I63" s="46">
        <v>11965.292164268256</v>
      </c>
      <c r="J63" s="46">
        <v>14116.599956938679</v>
      </c>
      <c r="K63" s="46">
        <v>16704.440777801923</v>
      </c>
      <c r="L63" s="47">
        <v>7762.1803113437845</v>
      </c>
      <c r="M63" s="47">
        <v>8942.2604664581377</v>
      </c>
      <c r="N63" s="47">
        <v>9377.4513434050114</v>
      </c>
      <c r="O63" s="47">
        <v>4203.1118529244704</v>
      </c>
      <c r="P63" s="47">
        <v>5174.3394904805409</v>
      </c>
      <c r="Q63" s="47">
        <v>36821.518426869006</v>
      </c>
      <c r="R63" s="47">
        <v>32622.925369406134</v>
      </c>
      <c r="S63" s="47">
        <v>334694.40230811556</v>
      </c>
      <c r="T63" s="47">
        <v>1262.8449691384158</v>
      </c>
      <c r="U63" s="48"/>
    </row>
    <row r="64" spans="1:21" x14ac:dyDescent="0.2">
      <c r="A64" s="49" t="s">
        <v>51</v>
      </c>
      <c r="B64" s="50">
        <v>286267.84928493662</v>
      </c>
      <c r="C64" s="50">
        <v>36903.909346333094</v>
      </c>
      <c r="D64" s="50">
        <v>323171.75863126968</v>
      </c>
      <c r="E64" s="50">
        <v>199434.26335465829</v>
      </c>
      <c r="F64" s="50">
        <v>37634.203681440187</v>
      </c>
      <c r="G64" s="50">
        <v>60442.669078060928</v>
      </c>
      <c r="H64" s="50">
        <v>24195.842643192198</v>
      </c>
      <c r="I64" s="50">
        <v>11162.194615727116</v>
      </c>
      <c r="J64" s="50">
        <v>13033.648027465082</v>
      </c>
      <c r="K64" s="50">
        <v>16473.75011814557</v>
      </c>
      <c r="L64" s="51">
        <v>7382.0145108523584</v>
      </c>
      <c r="M64" s="51">
        <v>9091.7356072932125</v>
      </c>
      <c r="N64" s="51">
        <v>7722.0925250466262</v>
      </c>
      <c r="O64" s="51">
        <v>3780.1801048747566</v>
      </c>
      <c r="P64" s="51">
        <v>3941.9124201718691</v>
      </c>
      <c r="Q64" s="51">
        <v>36246.82643486873</v>
      </c>
      <c r="R64" s="51">
        <v>28729.199429836404</v>
      </c>
      <c r="S64" s="51">
        <v>323171.75863126968</v>
      </c>
      <c r="T64" s="51">
        <v>-3068.5769127261592</v>
      </c>
      <c r="U64" s="48"/>
    </row>
    <row r="65" spans="1:21" x14ac:dyDescent="0.2">
      <c r="A65" s="45" t="s">
        <v>52</v>
      </c>
      <c r="B65" s="46">
        <v>265024.63589177164</v>
      </c>
      <c r="C65" s="46">
        <v>33820.769837656779</v>
      </c>
      <c r="D65" s="46">
        <v>298845.4057294284</v>
      </c>
      <c r="E65" s="46">
        <v>185463.05639695463</v>
      </c>
      <c r="F65" s="46">
        <v>31328.253794564396</v>
      </c>
      <c r="G65" s="46">
        <v>48383.924142538046</v>
      </c>
      <c r="H65" s="46">
        <v>19046.372314750399</v>
      </c>
      <c r="I65" s="46">
        <v>9021.6999443511595</v>
      </c>
      <c r="J65" s="46">
        <v>10024.672370399237</v>
      </c>
      <c r="K65" s="46">
        <v>13273.782957118419</v>
      </c>
      <c r="L65" s="47">
        <v>6353.4746579592393</v>
      </c>
      <c r="M65" s="47">
        <v>6920.3082991591791</v>
      </c>
      <c r="N65" s="47">
        <v>5772.5893576319777</v>
      </c>
      <c r="O65" s="47">
        <v>2668.2252863919198</v>
      </c>
      <c r="P65" s="47">
        <v>3104.3640712400584</v>
      </c>
      <c r="Q65" s="47">
        <v>29337.551827787647</v>
      </c>
      <c r="R65" s="47">
        <v>27990.545643142548</v>
      </c>
      <c r="S65" s="47">
        <v>298845.4057294284</v>
      </c>
      <c r="T65" s="47">
        <v>5679.6257522287779</v>
      </c>
      <c r="U65" s="48"/>
    </row>
    <row r="66" spans="1:21" x14ac:dyDescent="0.2">
      <c r="A66" s="49" t="s">
        <v>53</v>
      </c>
      <c r="B66" s="50">
        <v>286412.32691149472</v>
      </c>
      <c r="C66" s="50">
        <v>32086.200484247423</v>
      </c>
      <c r="D66" s="50">
        <v>318498.52739574213</v>
      </c>
      <c r="E66" s="50">
        <v>195463.39914710794</v>
      </c>
      <c r="F66" s="50">
        <v>36596.380926096914</v>
      </c>
      <c r="G66" s="50">
        <v>53304.486132334408</v>
      </c>
      <c r="H66" s="50">
        <v>21191.180611232616</v>
      </c>
      <c r="I66" s="50">
        <v>10002.522190548323</v>
      </c>
      <c r="J66" s="50">
        <v>11188.658420684293</v>
      </c>
      <c r="K66" s="50">
        <v>13932.903948233008</v>
      </c>
      <c r="L66" s="51">
        <v>6492.5824305401811</v>
      </c>
      <c r="M66" s="51">
        <v>7440.3215176928261</v>
      </c>
      <c r="N66" s="51">
        <v>7258.2766629996077</v>
      </c>
      <c r="O66" s="51">
        <v>3509.939760008142</v>
      </c>
      <c r="P66" s="51">
        <v>3748.3369029914661</v>
      </c>
      <c r="Q66" s="51">
        <v>32113.305521101796</v>
      </c>
      <c r="R66" s="51">
        <v>33050.794183278806</v>
      </c>
      <c r="S66" s="51">
        <v>318498.52739574213</v>
      </c>
      <c r="T66" s="51">
        <v>83.467006924067391</v>
      </c>
      <c r="U66" s="48"/>
    </row>
    <row r="67" spans="1:21" x14ac:dyDescent="0.2">
      <c r="A67" s="45" t="s">
        <v>54</v>
      </c>
      <c r="B67" s="46">
        <v>278472.69348023267</v>
      </c>
      <c r="C67" s="46">
        <v>36499.152086546834</v>
      </c>
      <c r="D67" s="46">
        <v>314971.84556677949</v>
      </c>
      <c r="E67" s="46">
        <v>194457.73222573241</v>
      </c>
      <c r="F67" s="46">
        <v>37667.837400920696</v>
      </c>
      <c r="G67" s="46">
        <v>54757.574428509899</v>
      </c>
      <c r="H67" s="46">
        <v>23493.934808578953</v>
      </c>
      <c r="I67" s="46">
        <v>10968.613121379385</v>
      </c>
      <c r="J67" s="46">
        <v>12525.321687199568</v>
      </c>
      <c r="K67" s="46">
        <v>14591.218974692194</v>
      </c>
      <c r="L67" s="47">
        <v>6112.6762509985974</v>
      </c>
      <c r="M67" s="47">
        <v>8478.5427236935957</v>
      </c>
      <c r="N67" s="47">
        <v>8902.7158338867612</v>
      </c>
      <c r="O67" s="47">
        <v>4855.9368703807877</v>
      </c>
      <c r="P67" s="47">
        <v>4046.778963505973</v>
      </c>
      <c r="Q67" s="47">
        <v>31263.639619930946</v>
      </c>
      <c r="R67" s="47">
        <v>30902.819472814605</v>
      </c>
      <c r="S67" s="47">
        <v>314971.84556677949</v>
      </c>
      <c r="T67" s="47">
        <v>-2814.1179611980915</v>
      </c>
      <c r="U67" s="48"/>
    </row>
    <row r="68" spans="1:21" x14ac:dyDescent="0.2">
      <c r="A68" s="49" t="s">
        <v>55</v>
      </c>
      <c r="B68" s="50">
        <v>283566.39920337242</v>
      </c>
      <c r="C68" s="50">
        <v>35676.243272293206</v>
      </c>
      <c r="D68" s="50">
        <v>319242.64247566561</v>
      </c>
      <c r="E68" s="50">
        <v>199054.26943564889</v>
      </c>
      <c r="F68" s="50">
        <v>39100.890709502703</v>
      </c>
      <c r="G68" s="50">
        <v>56019.277127167807</v>
      </c>
      <c r="H68" s="50">
        <v>22956.837060354694</v>
      </c>
      <c r="I68" s="50">
        <v>11271.572222029368</v>
      </c>
      <c r="J68" s="50">
        <v>11685.264838325325</v>
      </c>
      <c r="K68" s="50">
        <v>15094.660164418503</v>
      </c>
      <c r="L68" s="51">
        <v>6552.3354878109976</v>
      </c>
      <c r="M68" s="51">
        <v>8542.3246766075063</v>
      </c>
      <c r="N68" s="51">
        <v>7862.1768959361907</v>
      </c>
      <c r="O68" s="51">
        <v>4719.2367342183716</v>
      </c>
      <c r="P68" s="51">
        <v>3142.9401617178191</v>
      </c>
      <c r="Q68" s="51">
        <v>33062.440066813113</v>
      </c>
      <c r="R68" s="51">
        <v>29851.423831844164</v>
      </c>
      <c r="S68" s="51">
        <v>319242.64247566561</v>
      </c>
      <c r="T68" s="51">
        <v>-4783.2186284979689</v>
      </c>
      <c r="U68" s="48"/>
    </row>
    <row r="69" spans="1:21" x14ac:dyDescent="0.2">
      <c r="A69" s="45" t="s">
        <v>56</v>
      </c>
      <c r="B69" s="46">
        <v>264555.91806894209</v>
      </c>
      <c r="C69" s="46">
        <v>34191.083803431655</v>
      </c>
      <c r="D69" s="46">
        <v>298747.00187237374</v>
      </c>
      <c r="E69" s="46">
        <v>186315.12874911173</v>
      </c>
      <c r="F69" s="46">
        <v>31650.752894363501</v>
      </c>
      <c r="G69" s="46">
        <v>45938.123908222093</v>
      </c>
      <c r="H69" s="46">
        <v>17897.803277216281</v>
      </c>
      <c r="I69" s="46">
        <v>8564.8625926027489</v>
      </c>
      <c r="J69" s="46">
        <v>9332.9406846135316</v>
      </c>
      <c r="K69" s="46">
        <v>12357.678163606924</v>
      </c>
      <c r="L69" s="47">
        <v>5325.9441010142946</v>
      </c>
      <c r="M69" s="47">
        <v>7031.7340625926299</v>
      </c>
      <c r="N69" s="47">
        <v>5540.125113609357</v>
      </c>
      <c r="O69" s="47">
        <v>3238.9184915884543</v>
      </c>
      <c r="P69" s="47">
        <v>2301.2066220209026</v>
      </c>
      <c r="Q69" s="47">
        <v>28040.320631005812</v>
      </c>
      <c r="R69" s="47">
        <v>28975.770885384314</v>
      </c>
      <c r="S69" s="47">
        <v>298747.00187237374</v>
      </c>
      <c r="T69" s="47">
        <v>5867.2254352920863</v>
      </c>
      <c r="U69" s="48"/>
    </row>
    <row r="70" spans="1:21" x14ac:dyDescent="0.2">
      <c r="A70" s="49" t="s">
        <v>57</v>
      </c>
      <c r="B70" s="50">
        <v>285275.17590344843</v>
      </c>
      <c r="C70" s="50">
        <v>33272.293822135936</v>
      </c>
      <c r="D70" s="50">
        <v>318547.46972558438</v>
      </c>
      <c r="E70" s="50">
        <v>195338.73586329911</v>
      </c>
      <c r="F70" s="50">
        <v>36688.575429462886</v>
      </c>
      <c r="G70" s="50">
        <v>49232.440849674538</v>
      </c>
      <c r="H70" s="50">
        <v>19662.191149355545</v>
      </c>
      <c r="I70" s="50">
        <v>9507.1271244261552</v>
      </c>
      <c r="J70" s="50">
        <v>10155.06402492939</v>
      </c>
      <c r="K70" s="50">
        <v>13621.892405275412</v>
      </c>
      <c r="L70" s="51">
        <v>6214.1513213728076</v>
      </c>
      <c r="M70" s="51">
        <v>7407.7410839026033</v>
      </c>
      <c r="N70" s="51">
        <v>6040.2987440801326</v>
      </c>
      <c r="O70" s="51">
        <v>3292.9758030533467</v>
      </c>
      <c r="P70" s="51">
        <v>2747.3229410267859</v>
      </c>
      <c r="Q70" s="51">
        <v>29570.249700318993</v>
      </c>
      <c r="R70" s="51">
        <v>34028.568138848503</v>
      </c>
      <c r="S70" s="51">
        <v>318547.46972558438</v>
      </c>
      <c r="T70" s="51">
        <v>3259.1494442993717</v>
      </c>
      <c r="U70" s="48"/>
    </row>
    <row r="71" spans="1:21" s="63" customFormat="1" x14ac:dyDescent="0.2">
      <c r="A71" s="45" t="s">
        <v>58</v>
      </c>
      <c r="B71" s="46">
        <v>276767.97104488983</v>
      </c>
      <c r="C71" s="46">
        <v>35681.01554411219</v>
      </c>
      <c r="D71" s="46">
        <v>312448.98658900202</v>
      </c>
      <c r="E71" s="46">
        <v>193972.60851191339</v>
      </c>
      <c r="F71" s="46">
        <v>38276.031516990668</v>
      </c>
      <c r="G71" s="46">
        <v>50994.547637852709</v>
      </c>
      <c r="H71" s="46">
        <v>20794.707387121765</v>
      </c>
      <c r="I71" s="46">
        <v>9196.8957334444713</v>
      </c>
      <c r="J71" s="46">
        <v>11597.811653677296</v>
      </c>
      <c r="K71" s="46">
        <v>15105.792961629166</v>
      </c>
      <c r="L71" s="47">
        <v>5935.016554475058</v>
      </c>
      <c r="M71" s="47">
        <v>9170.7764071541078</v>
      </c>
      <c r="N71" s="47">
        <v>5688.9144254926014</v>
      </c>
      <c r="O71" s="47">
        <v>3261.8791789694137</v>
      </c>
      <c r="P71" s="47">
        <v>2427.0352465231881</v>
      </c>
      <c r="Q71" s="47">
        <v>30199.840250730947</v>
      </c>
      <c r="R71" s="47">
        <v>31357.304185582332</v>
      </c>
      <c r="S71" s="47">
        <v>312448.98658900202</v>
      </c>
      <c r="T71" s="47">
        <v>-2151.5052633371088</v>
      </c>
      <c r="U71" s="48"/>
    </row>
    <row r="72" spans="1:21" x14ac:dyDescent="0.2">
      <c r="A72" s="49" t="s">
        <v>59</v>
      </c>
      <c r="B72" s="50">
        <v>278091.67639331991</v>
      </c>
      <c r="C72" s="50">
        <v>34720.398038316074</v>
      </c>
      <c r="D72" s="50">
        <v>312812.07443163596</v>
      </c>
      <c r="E72" s="50">
        <v>193703.38006908729</v>
      </c>
      <c r="F72" s="50">
        <v>38912.964908729322</v>
      </c>
      <c r="G72" s="50">
        <v>51843.460385288592</v>
      </c>
      <c r="H72" s="50">
        <v>20563.192355998202</v>
      </c>
      <c r="I72" s="50">
        <v>9643.0890977692961</v>
      </c>
      <c r="J72" s="50">
        <v>10920.103258228904</v>
      </c>
      <c r="K72" s="50">
        <v>14660.361831135095</v>
      </c>
      <c r="L72" s="51">
        <v>6527.677430174017</v>
      </c>
      <c r="M72" s="51">
        <v>8132.6844009610786</v>
      </c>
      <c r="N72" s="51">
        <v>5902.8305248631059</v>
      </c>
      <c r="O72" s="51">
        <v>3115.4116675952796</v>
      </c>
      <c r="P72" s="51">
        <v>2787.4188572678263</v>
      </c>
      <c r="Q72" s="51">
        <v>31280.268029290386</v>
      </c>
      <c r="R72" s="51">
        <v>30725.33325456081</v>
      </c>
      <c r="S72" s="51">
        <v>312812.07443163596</v>
      </c>
      <c r="T72" s="51">
        <v>-2373.0641860300384</v>
      </c>
      <c r="U72" s="48"/>
    </row>
    <row r="73" spans="1:21" x14ac:dyDescent="0.2">
      <c r="A73" s="45" t="s">
        <v>60</v>
      </c>
      <c r="B73" s="46">
        <v>259199.87389432208</v>
      </c>
      <c r="C73" s="46">
        <v>34454.688590629696</v>
      </c>
      <c r="D73" s="46">
        <v>293654.56248495181</v>
      </c>
      <c r="E73" s="46">
        <v>182900.18713991283</v>
      </c>
      <c r="F73" s="46">
        <v>31806.399166944841</v>
      </c>
      <c r="G73" s="46">
        <v>41580.293755659215</v>
      </c>
      <c r="H73" s="46">
        <v>15436.201303120582</v>
      </c>
      <c r="I73" s="46">
        <v>7026.6685709581097</v>
      </c>
      <c r="J73" s="46">
        <v>8409.5327321624718</v>
      </c>
      <c r="K73" s="46">
        <v>11502.039609633754</v>
      </c>
      <c r="L73" s="47">
        <v>5123.0442046418339</v>
      </c>
      <c r="M73" s="47">
        <v>6378.9954049919206</v>
      </c>
      <c r="N73" s="47">
        <v>3934.1616934868271</v>
      </c>
      <c r="O73" s="47">
        <v>1903.6243663162761</v>
      </c>
      <c r="P73" s="47">
        <v>2030.537327170551</v>
      </c>
      <c r="Q73" s="47">
        <v>26144.092452538633</v>
      </c>
      <c r="R73" s="47">
        <v>29178.417626551382</v>
      </c>
      <c r="S73" s="47">
        <v>293654.56248495181</v>
      </c>
      <c r="T73" s="47">
        <v>8189.2647958835296</v>
      </c>
      <c r="U73" s="48"/>
    </row>
    <row r="74" spans="1:21" x14ac:dyDescent="0.2">
      <c r="A74" s="49" t="s">
        <v>61</v>
      </c>
      <c r="B74" s="50">
        <v>284795.76294892997</v>
      </c>
      <c r="C74" s="50">
        <v>31884.942668225307</v>
      </c>
      <c r="D74" s="50">
        <v>316680.7056171553</v>
      </c>
      <c r="E74" s="50">
        <v>191297.58004512877</v>
      </c>
      <c r="F74" s="50">
        <v>36842.860134898569</v>
      </c>
      <c r="G74" s="50">
        <v>46196.310328436652</v>
      </c>
      <c r="H74" s="50">
        <v>16880.084071962818</v>
      </c>
      <c r="I74" s="50">
        <v>7709.1623834506772</v>
      </c>
      <c r="J74" s="50">
        <v>9170.9216885121423</v>
      </c>
      <c r="K74" s="50">
        <v>12416.269355227494</v>
      </c>
      <c r="L74" s="51">
        <v>5685.4703599675195</v>
      </c>
      <c r="M74" s="51">
        <v>6730.7989952599746</v>
      </c>
      <c r="N74" s="51">
        <v>4463.8147167353263</v>
      </c>
      <c r="O74" s="51">
        <v>2023.6920234831575</v>
      </c>
      <c r="P74" s="51">
        <v>2440.1226932521686</v>
      </c>
      <c r="Q74" s="51">
        <v>29316.22625647383</v>
      </c>
      <c r="R74" s="51">
        <v>35589.790543733841</v>
      </c>
      <c r="S74" s="51">
        <v>316680.7056171553</v>
      </c>
      <c r="T74" s="51">
        <v>6754.1645649574639</v>
      </c>
      <c r="U74" s="48"/>
    </row>
    <row r="75" spans="1:21" x14ac:dyDescent="0.2">
      <c r="A75" s="45" t="s">
        <v>62</v>
      </c>
      <c r="B75" s="46">
        <v>263126.50540141005</v>
      </c>
      <c r="C75" s="46">
        <v>29291.709882911236</v>
      </c>
      <c r="D75" s="46">
        <v>292418.21528432128</v>
      </c>
      <c r="E75" s="46">
        <v>181090.98254415535</v>
      </c>
      <c r="F75" s="46">
        <v>37468.736305107748</v>
      </c>
      <c r="G75" s="46">
        <v>42220.209159893398</v>
      </c>
      <c r="H75" s="46">
        <v>14667.154865073866</v>
      </c>
      <c r="I75" s="46">
        <v>7206.3217743595542</v>
      </c>
      <c r="J75" s="46">
        <v>7460.8330907143109</v>
      </c>
      <c r="K75" s="46">
        <v>10856.459886609351</v>
      </c>
      <c r="L75" s="47">
        <v>5205.7602887693056</v>
      </c>
      <c r="M75" s="47">
        <v>5650.6995978400464</v>
      </c>
      <c r="N75" s="47">
        <v>3810.6949784645121</v>
      </c>
      <c r="O75" s="47">
        <v>2000.5614855902486</v>
      </c>
      <c r="P75" s="47">
        <v>1810.1334928742638</v>
      </c>
      <c r="Q75" s="47">
        <v>27553.054294819533</v>
      </c>
      <c r="R75" s="47">
        <v>33135.407271758682</v>
      </c>
      <c r="S75" s="47">
        <v>292418.21528432128</v>
      </c>
      <c r="T75" s="47">
        <v>-1497.1199965938868</v>
      </c>
      <c r="U75" s="48"/>
    </row>
    <row r="76" spans="1:21" x14ac:dyDescent="0.2">
      <c r="A76" s="49" t="s">
        <v>63</v>
      </c>
      <c r="B76" s="50">
        <v>248864.5552226069</v>
      </c>
      <c r="C76" s="50">
        <v>23006.023754288577</v>
      </c>
      <c r="D76" s="50">
        <v>271870.57897689549</v>
      </c>
      <c r="E76" s="50">
        <v>169871.18500369706</v>
      </c>
      <c r="F76" s="50">
        <v>36398.761955209833</v>
      </c>
      <c r="G76" s="50">
        <v>37001.537570895642</v>
      </c>
      <c r="H76" s="50">
        <v>12168.101618179957</v>
      </c>
      <c r="I76" s="50">
        <v>6797.7932556414316</v>
      </c>
      <c r="J76" s="50">
        <v>5370.3083625385252</v>
      </c>
      <c r="K76" s="50">
        <v>9445.6496142104297</v>
      </c>
      <c r="L76" s="51">
        <v>5254.3813763567614</v>
      </c>
      <c r="M76" s="51">
        <v>4191.2682378536674</v>
      </c>
      <c r="N76" s="51">
        <v>2722.4520039695281</v>
      </c>
      <c r="O76" s="51">
        <v>1543.41187928467</v>
      </c>
      <c r="P76" s="51">
        <v>1179.040124684858</v>
      </c>
      <c r="Q76" s="51">
        <v>24833.435952715685</v>
      </c>
      <c r="R76" s="51">
        <v>30611.983410643144</v>
      </c>
      <c r="S76" s="51">
        <v>271870.57897689549</v>
      </c>
      <c r="T76" s="51">
        <v>-2012.888963550191</v>
      </c>
      <c r="U76" s="48"/>
    </row>
    <row r="77" spans="1:21" x14ac:dyDescent="0.2">
      <c r="A77" s="45" t="s">
        <v>64</v>
      </c>
      <c r="B77" s="46">
        <v>216849.49496894173</v>
      </c>
      <c r="C77" s="46">
        <v>14676.501694653289</v>
      </c>
      <c r="D77" s="46">
        <v>231525.99666359503</v>
      </c>
      <c r="E77" s="46">
        <v>148507.39184523403</v>
      </c>
      <c r="F77" s="46">
        <v>29413.598785648304</v>
      </c>
      <c r="G77" s="46">
        <v>22718.815179039088</v>
      </c>
      <c r="H77" s="46">
        <v>7061.0774336090344</v>
      </c>
      <c r="I77" s="46">
        <v>4759.5952272694758</v>
      </c>
      <c r="J77" s="46">
        <v>2301.4822063395591</v>
      </c>
      <c r="K77" s="46">
        <v>5237.0274715876167</v>
      </c>
      <c r="L77" s="47">
        <v>3634.0904715797797</v>
      </c>
      <c r="M77" s="47">
        <v>1602.9370000078372</v>
      </c>
      <c r="N77" s="47">
        <v>1824.0499620214182</v>
      </c>
      <c r="O77" s="47">
        <v>1125.5047556896966</v>
      </c>
      <c r="P77" s="47">
        <v>698.54520633172172</v>
      </c>
      <c r="Q77" s="47">
        <v>15657.737745430053</v>
      </c>
      <c r="R77" s="47">
        <v>30821.96388171965</v>
      </c>
      <c r="S77" s="47">
        <v>231525.99666359503</v>
      </c>
      <c r="T77" s="47">
        <v>64.226971953954489</v>
      </c>
      <c r="U77" s="48"/>
    </row>
    <row r="78" spans="1:21" x14ac:dyDescent="0.2">
      <c r="A78" s="49" t="s">
        <v>65</v>
      </c>
      <c r="B78" s="50">
        <v>246314.63319066211</v>
      </c>
      <c r="C78" s="50">
        <v>14028.269828751949</v>
      </c>
      <c r="D78" s="50">
        <v>260342.90301941405</v>
      </c>
      <c r="E78" s="50">
        <v>158475.55365644122</v>
      </c>
      <c r="F78" s="50">
        <v>35292.592668080084</v>
      </c>
      <c r="G78" s="50">
        <v>26310.997530643916</v>
      </c>
      <c r="H78" s="50">
        <v>8235.0867729288984</v>
      </c>
      <c r="I78" s="50">
        <v>6085.3835367804404</v>
      </c>
      <c r="J78" s="50">
        <v>2149.703236148458</v>
      </c>
      <c r="K78" s="50">
        <v>6013.93205021617</v>
      </c>
      <c r="L78" s="51">
        <v>4806.1032462114363</v>
      </c>
      <c r="M78" s="51">
        <v>1207.8288040047339</v>
      </c>
      <c r="N78" s="51">
        <v>2221.1547227127285</v>
      </c>
      <c r="O78" s="51">
        <v>1279.2802905690044</v>
      </c>
      <c r="P78" s="51">
        <v>941.87443214372411</v>
      </c>
      <c r="Q78" s="51">
        <v>18075.910757715017</v>
      </c>
      <c r="R78" s="51">
        <v>35036.07529626281</v>
      </c>
      <c r="S78" s="51">
        <v>260342.90301941405</v>
      </c>
      <c r="T78" s="51">
        <v>5227.6838679860157</v>
      </c>
      <c r="U78" s="48"/>
    </row>
    <row r="79" spans="1:21" x14ac:dyDescent="0.2">
      <c r="A79" s="45" t="s">
        <v>66</v>
      </c>
      <c r="B79" s="46">
        <v>237416.86675484385</v>
      </c>
      <c r="C79" s="46">
        <v>14783.03421531903</v>
      </c>
      <c r="D79" s="46">
        <v>252199.90097016288</v>
      </c>
      <c r="E79" s="46">
        <v>156093.85809031097</v>
      </c>
      <c r="F79" s="46">
        <v>34921.821388576194</v>
      </c>
      <c r="G79" s="46">
        <v>26713.598464007293</v>
      </c>
      <c r="H79" s="46">
        <v>8027.981572434297</v>
      </c>
      <c r="I79" s="46">
        <v>5852.7024072488102</v>
      </c>
      <c r="J79" s="46">
        <v>2175.2791651854868</v>
      </c>
      <c r="K79" s="46">
        <v>6418.9817896622444</v>
      </c>
      <c r="L79" s="47">
        <v>4838.5535872563714</v>
      </c>
      <c r="M79" s="47">
        <v>1580.4282024058728</v>
      </c>
      <c r="N79" s="47">
        <v>1608.9997827720531</v>
      </c>
      <c r="O79" s="47">
        <v>1014.1488199924391</v>
      </c>
      <c r="P79" s="47">
        <v>594.85096277961395</v>
      </c>
      <c r="Q79" s="47">
        <v>18685.616891572994</v>
      </c>
      <c r="R79" s="47">
        <v>34260.384373099288</v>
      </c>
      <c r="S79" s="47">
        <v>252199.90097016288</v>
      </c>
      <c r="T79" s="47">
        <v>210.23865416913759</v>
      </c>
      <c r="U79" s="48"/>
    </row>
    <row r="80" spans="1:21" x14ac:dyDescent="0.2">
      <c r="A80" s="49" t="s">
        <v>67</v>
      </c>
      <c r="B80" s="50">
        <v>240361.39209718027</v>
      </c>
      <c r="C80" s="50">
        <v>15760.223408624204</v>
      </c>
      <c r="D80" s="50">
        <v>256121.61550580448</v>
      </c>
      <c r="E80" s="50">
        <v>157992.26620241581</v>
      </c>
      <c r="F80" s="50">
        <v>35651.54529857068</v>
      </c>
      <c r="G80" s="50">
        <v>30388.085537680017</v>
      </c>
      <c r="H80" s="50">
        <v>9675.4693186660024</v>
      </c>
      <c r="I80" s="50">
        <v>6993.2861563030938</v>
      </c>
      <c r="J80" s="50">
        <v>2682.1831623629087</v>
      </c>
      <c r="K80" s="50">
        <v>7366.3927526228117</v>
      </c>
      <c r="L80" s="51">
        <v>5708.6074871001065</v>
      </c>
      <c r="M80" s="51">
        <v>1657.7852655227052</v>
      </c>
      <c r="N80" s="51">
        <v>2309.0765660431903</v>
      </c>
      <c r="O80" s="51">
        <v>1284.6786692029871</v>
      </c>
      <c r="P80" s="51">
        <v>1024.3978968402032</v>
      </c>
      <c r="Q80" s="51">
        <v>20712.616219014017</v>
      </c>
      <c r="R80" s="51">
        <v>32372.105202182058</v>
      </c>
      <c r="S80" s="51">
        <v>256121.61550580448</v>
      </c>
      <c r="T80" s="51">
        <v>-282.3867350440778</v>
      </c>
      <c r="U80" s="48"/>
    </row>
    <row r="81" spans="1:21" x14ac:dyDescent="0.2">
      <c r="A81" s="45" t="s">
        <v>68</v>
      </c>
      <c r="B81" s="46">
        <v>228595.88241942448</v>
      </c>
      <c r="C81" s="46">
        <v>16875.073546560026</v>
      </c>
      <c r="D81" s="46">
        <v>245470.9559659845</v>
      </c>
      <c r="E81" s="46">
        <v>153188.33718847571</v>
      </c>
      <c r="F81" s="46">
        <v>29350.735357450249</v>
      </c>
      <c r="G81" s="46">
        <v>27659.222722494131</v>
      </c>
      <c r="H81" s="46">
        <v>8651.0710950102784</v>
      </c>
      <c r="I81" s="46">
        <v>5741.7080373056542</v>
      </c>
      <c r="J81" s="46">
        <v>2909.3630577046238</v>
      </c>
      <c r="K81" s="46">
        <v>6438.3348545482258</v>
      </c>
      <c r="L81" s="47">
        <v>4544.0318006070756</v>
      </c>
      <c r="M81" s="47">
        <v>1894.3030539411504</v>
      </c>
      <c r="N81" s="47">
        <v>2212.7362404620512</v>
      </c>
      <c r="O81" s="47">
        <v>1197.6762366985781</v>
      </c>
      <c r="P81" s="47">
        <v>1015.0600037634731</v>
      </c>
      <c r="Q81" s="47">
        <v>19008.151627483854</v>
      </c>
      <c r="R81" s="47">
        <v>32379.777318019329</v>
      </c>
      <c r="S81" s="47">
        <v>245470.9559659845</v>
      </c>
      <c r="T81" s="47">
        <v>2892.883379545081</v>
      </c>
      <c r="U81" s="48"/>
    </row>
    <row r="82" spans="1:21" x14ac:dyDescent="0.2">
      <c r="A82" s="49" t="s">
        <v>69</v>
      </c>
      <c r="B82" s="50">
        <v>265402.47765241284</v>
      </c>
      <c r="C82" s="50">
        <v>19109.61680382683</v>
      </c>
      <c r="D82" s="50">
        <v>284512.09445623966</v>
      </c>
      <c r="E82" s="50">
        <v>169567.35787267319</v>
      </c>
      <c r="F82" s="50">
        <v>36593.906424201115</v>
      </c>
      <c r="G82" s="50">
        <v>35023.83820646879</v>
      </c>
      <c r="H82" s="50">
        <v>11240.015807443317</v>
      </c>
      <c r="I82" s="50">
        <v>7151.5758718700472</v>
      </c>
      <c r="J82" s="50">
        <v>4088.4399355732689</v>
      </c>
      <c r="K82" s="50">
        <v>8349.2864128411566</v>
      </c>
      <c r="L82" s="51">
        <v>5579.2596891816111</v>
      </c>
      <c r="M82" s="51">
        <v>2770.0267236595464</v>
      </c>
      <c r="N82" s="51">
        <v>2890.7293946021582</v>
      </c>
      <c r="O82" s="51">
        <v>1572.3161826884357</v>
      </c>
      <c r="P82" s="51">
        <v>1318.4132119137225</v>
      </c>
      <c r="Q82" s="51">
        <v>23783.82239902547</v>
      </c>
      <c r="R82" s="51">
        <v>37787.558820816252</v>
      </c>
      <c r="S82" s="51">
        <v>284512.09445623966</v>
      </c>
      <c r="T82" s="51">
        <v>5539.433132080303</v>
      </c>
      <c r="U82" s="48"/>
    </row>
    <row r="83" spans="1:21" x14ac:dyDescent="0.2">
      <c r="A83" s="45" t="s">
        <v>70</v>
      </c>
      <c r="B83" s="46">
        <v>261534.5226313679</v>
      </c>
      <c r="C83" s="46">
        <v>21609.04288880181</v>
      </c>
      <c r="D83" s="46">
        <v>283143.56552016974</v>
      </c>
      <c r="E83" s="46">
        <v>172253.98765545845</v>
      </c>
      <c r="F83" s="46">
        <v>35568.375967198226</v>
      </c>
      <c r="G83" s="46">
        <v>38706.852502380512</v>
      </c>
      <c r="H83" s="46">
        <v>12443.727050879645</v>
      </c>
      <c r="I83" s="46">
        <v>7217.6118488827287</v>
      </c>
      <c r="J83" s="46">
        <v>5226.1152019969159</v>
      </c>
      <c r="K83" s="46">
        <v>9229.0067763716834</v>
      </c>
      <c r="L83" s="47">
        <v>5548.9779137376272</v>
      </c>
      <c r="M83" s="47">
        <v>3680.0288626340557</v>
      </c>
      <c r="N83" s="47">
        <v>3214.7202745079612</v>
      </c>
      <c r="O83" s="47">
        <v>1668.6339351451015</v>
      </c>
      <c r="P83" s="47">
        <v>1546.0863393628599</v>
      </c>
      <c r="Q83" s="47">
        <v>26263.12545150087</v>
      </c>
      <c r="R83" s="47">
        <v>36102.212703466299</v>
      </c>
      <c r="S83" s="47">
        <v>283143.56552016974</v>
      </c>
      <c r="T83" s="47">
        <v>512.13669166625186</v>
      </c>
      <c r="U83" s="48"/>
    </row>
    <row r="84" spans="1:21" x14ac:dyDescent="0.2">
      <c r="A84" s="49" t="s">
        <v>71</v>
      </c>
      <c r="B84" s="50">
        <v>268560.96679735876</v>
      </c>
      <c r="C84" s="50">
        <v>23911.038404126382</v>
      </c>
      <c r="D84" s="50">
        <v>292472.00520148512</v>
      </c>
      <c r="E84" s="50">
        <v>176794.32988772669</v>
      </c>
      <c r="F84" s="50">
        <v>35742.734320913922</v>
      </c>
      <c r="G84" s="50">
        <v>45247.922811108088</v>
      </c>
      <c r="H84" s="50">
        <v>15604.416362832731</v>
      </c>
      <c r="I84" s="50">
        <v>8971.9431349965562</v>
      </c>
      <c r="J84" s="50">
        <v>6632.4732278361753</v>
      </c>
      <c r="K84" s="50">
        <v>11861.927499609081</v>
      </c>
      <c r="L84" s="51">
        <v>6894.7495883602587</v>
      </c>
      <c r="M84" s="51">
        <v>4967.1779112488221</v>
      </c>
      <c r="N84" s="51">
        <v>3742.4888632236516</v>
      </c>
      <c r="O84" s="51">
        <v>2077.1935466362979</v>
      </c>
      <c r="P84" s="51">
        <v>1665.2953165873537</v>
      </c>
      <c r="Q84" s="51">
        <v>29643.506448275355</v>
      </c>
      <c r="R84" s="51">
        <v>34164.275083669825</v>
      </c>
      <c r="S84" s="51">
        <v>292472.00520148512</v>
      </c>
      <c r="T84" s="51">
        <v>522.74309806659585</v>
      </c>
      <c r="U84" s="48"/>
    </row>
    <row r="85" spans="1:21" x14ac:dyDescent="0.2">
      <c r="A85" s="45" t="s">
        <v>72</v>
      </c>
      <c r="B85" s="46">
        <v>254330.42342332259</v>
      </c>
      <c r="C85" s="46">
        <v>26291.994922274567</v>
      </c>
      <c r="D85" s="46">
        <v>280622.41834559717</v>
      </c>
      <c r="E85" s="46">
        <v>171056.27181567802</v>
      </c>
      <c r="F85" s="46">
        <v>29591.367105465986</v>
      </c>
      <c r="G85" s="46">
        <v>41571.380200011576</v>
      </c>
      <c r="H85" s="46">
        <v>15419.205694622338</v>
      </c>
      <c r="I85" s="46">
        <v>7462.9025563082087</v>
      </c>
      <c r="J85" s="46">
        <v>7956.3031383141297</v>
      </c>
      <c r="K85" s="46">
        <v>10112.235337364877</v>
      </c>
      <c r="L85" s="47">
        <v>5606.7023515396868</v>
      </c>
      <c r="M85" s="47">
        <v>4505.5329858251889</v>
      </c>
      <c r="N85" s="47">
        <v>5306.9703572574617</v>
      </c>
      <c r="O85" s="47">
        <v>1856.2002047685214</v>
      </c>
      <c r="P85" s="47">
        <v>3450.7701524889408</v>
      </c>
      <c r="Q85" s="47">
        <v>26152.174505389237</v>
      </c>
      <c r="R85" s="47">
        <v>34870.235755499918</v>
      </c>
      <c r="S85" s="47">
        <v>280622.41834559717</v>
      </c>
      <c r="T85" s="47">
        <v>3533.1634689416605</v>
      </c>
      <c r="U85" s="48"/>
    </row>
    <row r="86" spans="1:21" x14ac:dyDescent="0.2">
      <c r="A86" s="49" t="s">
        <v>73</v>
      </c>
      <c r="B86" s="50">
        <v>284375.61056870548</v>
      </c>
      <c r="C86" s="50">
        <v>27229.704716547738</v>
      </c>
      <c r="D86" s="50">
        <v>311605.31528525322</v>
      </c>
      <c r="E86" s="50">
        <v>183635.13319575798</v>
      </c>
      <c r="F86" s="50">
        <v>36309.597487513354</v>
      </c>
      <c r="G86" s="50">
        <v>47908.306366682271</v>
      </c>
      <c r="H86" s="50">
        <v>17353.586519792007</v>
      </c>
      <c r="I86" s="50">
        <v>9004.9588960919973</v>
      </c>
      <c r="J86" s="50">
        <v>8348.6276237000075</v>
      </c>
      <c r="K86" s="50">
        <v>12062.823853267855</v>
      </c>
      <c r="L86" s="51">
        <v>6568.0652415557006</v>
      </c>
      <c r="M86" s="51">
        <v>5494.2002765037632</v>
      </c>
      <c r="N86" s="51">
        <v>5291.2871421903455</v>
      </c>
      <c r="O86" s="51">
        <v>2436.8936545362958</v>
      </c>
      <c r="P86" s="51">
        <v>2854.3930642478376</v>
      </c>
      <c r="Q86" s="51">
        <v>30554.719846890268</v>
      </c>
      <c r="R86" s="51">
        <v>37730.271132330032</v>
      </c>
      <c r="S86" s="51">
        <v>311605.31528525322</v>
      </c>
      <c r="T86" s="51">
        <v>6022.0071029695828</v>
      </c>
      <c r="U86" s="48"/>
    </row>
    <row r="87" spans="1:21" x14ac:dyDescent="0.2">
      <c r="A87" s="45" t="s">
        <v>74</v>
      </c>
      <c r="B87" s="46">
        <v>284392.05993721937</v>
      </c>
      <c r="C87" s="46">
        <v>29858.264706923987</v>
      </c>
      <c r="D87" s="46">
        <v>314250.32464414334</v>
      </c>
      <c r="E87" s="46">
        <v>187557.70256934137</v>
      </c>
      <c r="F87" s="46">
        <v>37029.375449761486</v>
      </c>
      <c r="G87" s="46">
        <v>51702.472318592088</v>
      </c>
      <c r="H87" s="46">
        <v>19440.932625915651</v>
      </c>
      <c r="I87" s="46">
        <v>9199.2726739657392</v>
      </c>
      <c r="J87" s="46">
        <v>10241.659951949914</v>
      </c>
      <c r="K87" s="46">
        <v>13450.134748476186</v>
      </c>
      <c r="L87" s="47">
        <v>6872.1430057902307</v>
      </c>
      <c r="M87" s="47">
        <v>6577.9917426859556</v>
      </c>
      <c r="N87" s="47">
        <v>5990.7978774394669</v>
      </c>
      <c r="O87" s="47">
        <v>2327.1296681755084</v>
      </c>
      <c r="P87" s="47">
        <v>3663.6682092639585</v>
      </c>
      <c r="Q87" s="47">
        <v>32261.539692676437</v>
      </c>
      <c r="R87" s="47">
        <v>39415.535325266508</v>
      </c>
      <c r="S87" s="47">
        <v>314250.32464414334</v>
      </c>
      <c r="T87" s="47">
        <v>-1454.7610188181134</v>
      </c>
      <c r="U87" s="48"/>
    </row>
    <row r="88" spans="1:21" x14ac:dyDescent="0.2">
      <c r="A88" s="49" t="s">
        <v>75</v>
      </c>
      <c r="B88" s="50">
        <v>293467.06059764948</v>
      </c>
      <c r="C88" s="50">
        <v>30825.972437104978</v>
      </c>
      <c r="D88" s="50">
        <v>324293.03303475445</v>
      </c>
      <c r="E88" s="50">
        <v>193373.71909735361</v>
      </c>
      <c r="F88" s="50">
        <v>38056.02446957372</v>
      </c>
      <c r="G88" s="50">
        <v>55936.051098277952</v>
      </c>
      <c r="H88" s="50">
        <v>20755.496314559325</v>
      </c>
      <c r="I88" s="50">
        <v>10027.517931296959</v>
      </c>
      <c r="J88" s="50">
        <v>10727.978383262365</v>
      </c>
      <c r="K88" s="50">
        <v>15198.638669714968</v>
      </c>
      <c r="L88" s="51">
        <v>7705.776966600326</v>
      </c>
      <c r="M88" s="51">
        <v>7492.8617031146432</v>
      </c>
      <c r="N88" s="51">
        <v>5556.8576448443555</v>
      </c>
      <c r="O88" s="51">
        <v>2321.7409646966344</v>
      </c>
      <c r="P88" s="51">
        <v>3235.1166801477211</v>
      </c>
      <c r="Q88" s="51">
        <v>35180.554783718624</v>
      </c>
      <c r="R88" s="51">
        <v>39812.804030671323</v>
      </c>
      <c r="S88" s="51">
        <v>324293.03303475445</v>
      </c>
      <c r="T88" s="51">
        <v>-2885.5656611221493</v>
      </c>
    </row>
    <row r="89" spans="1:21" x14ac:dyDescent="0.2">
      <c r="A89" s="45" t="s">
        <v>76</v>
      </c>
      <c r="B89" s="46">
        <v>274594.50256845372</v>
      </c>
      <c r="C89" s="46">
        <v>30409.803080959886</v>
      </c>
      <c r="D89" s="46">
        <v>305004.30564941361</v>
      </c>
      <c r="E89" s="46">
        <v>184976.30132665296</v>
      </c>
      <c r="F89" s="46">
        <v>31238.676132194672</v>
      </c>
      <c r="G89" s="46">
        <v>47158.783407352137</v>
      </c>
      <c r="H89" s="46">
        <v>17966.502946278237</v>
      </c>
      <c r="I89" s="46">
        <v>8201.7963926703105</v>
      </c>
      <c r="J89" s="46">
        <v>9764.7065536079263</v>
      </c>
      <c r="K89" s="46">
        <v>12192.107747566472</v>
      </c>
      <c r="L89" s="47">
        <v>5833.5535295950331</v>
      </c>
      <c r="M89" s="47">
        <v>6358.5542179714394</v>
      </c>
      <c r="N89" s="47">
        <v>5774.3951987117634</v>
      </c>
      <c r="O89" s="47">
        <v>2368.2428630752775</v>
      </c>
      <c r="P89" s="47">
        <v>3406.1523356364864</v>
      </c>
      <c r="Q89" s="47">
        <v>29192.280461073904</v>
      </c>
      <c r="R89" s="47">
        <v>40648.228287339909</v>
      </c>
      <c r="S89" s="47">
        <v>305004.30564941361</v>
      </c>
      <c r="T89" s="47">
        <v>982.31649587393622</v>
      </c>
    </row>
    <row r="90" spans="1:21" x14ac:dyDescent="0.2">
      <c r="A90" s="49" t="s">
        <v>77</v>
      </c>
      <c r="B90" s="50">
        <v>313927.29033949558</v>
      </c>
      <c r="C90" s="50">
        <v>35329.928562086905</v>
      </c>
      <c r="D90" s="50">
        <v>349257.21890158247</v>
      </c>
      <c r="E90" s="50">
        <v>203728.81674234848</v>
      </c>
      <c r="F90" s="50">
        <v>38280.807264282477</v>
      </c>
      <c r="G90" s="50">
        <v>59862.846858694204</v>
      </c>
      <c r="H90" s="50">
        <v>23367.590222103638</v>
      </c>
      <c r="I90" s="50">
        <v>10295.142346199875</v>
      </c>
      <c r="J90" s="50">
        <v>13072.447875903763</v>
      </c>
      <c r="K90" s="50">
        <v>14806.131264874533</v>
      </c>
      <c r="L90" s="51">
        <v>7228.7462443562363</v>
      </c>
      <c r="M90" s="51">
        <v>7577.385020518298</v>
      </c>
      <c r="N90" s="51">
        <v>8561.4589572291043</v>
      </c>
      <c r="O90" s="51">
        <v>3066.3961018436385</v>
      </c>
      <c r="P90" s="51">
        <v>5495.0628553854658</v>
      </c>
      <c r="Q90" s="51">
        <v>36495.256636590566</v>
      </c>
      <c r="R90" s="51">
        <v>43953.254113483337</v>
      </c>
      <c r="S90" s="51">
        <v>349257.21890158247</v>
      </c>
      <c r="T90" s="51">
        <v>3431.4939227739596</v>
      </c>
    </row>
    <row r="91" spans="1:21" x14ac:dyDescent="0.2">
      <c r="A91" s="45" t="s">
        <v>78</v>
      </c>
      <c r="B91" s="46">
        <v>310593.08048096171</v>
      </c>
      <c r="C91" s="46">
        <v>35182.512805771985</v>
      </c>
      <c r="D91" s="46">
        <v>345775.59328673373</v>
      </c>
      <c r="E91" s="46">
        <v>203814.84965915742</v>
      </c>
      <c r="F91" s="46">
        <v>39459.262981940083</v>
      </c>
      <c r="G91" s="46">
        <v>63851.486907202692</v>
      </c>
      <c r="H91" s="46">
        <v>24176.42709691677</v>
      </c>
      <c r="I91" s="46">
        <v>10661.028398943463</v>
      </c>
      <c r="J91" s="46">
        <v>13515.398697973309</v>
      </c>
      <c r="K91" s="46">
        <v>16800.699131451813</v>
      </c>
      <c r="L91" s="47">
        <v>7669.9890356838123</v>
      </c>
      <c r="M91" s="47">
        <v>9130.7100957679995</v>
      </c>
      <c r="N91" s="47">
        <v>7375.727965464961</v>
      </c>
      <c r="O91" s="47">
        <v>2991.0393632596511</v>
      </c>
      <c r="P91" s="47">
        <v>4384.6886022053095</v>
      </c>
      <c r="Q91" s="47">
        <v>39675.059810285922</v>
      </c>
      <c r="R91" s="47">
        <v>44719.47099547281</v>
      </c>
      <c r="S91" s="47">
        <v>345775.59328673373</v>
      </c>
      <c r="T91" s="47">
        <v>-6069.4772570392888</v>
      </c>
    </row>
    <row r="92" spans="1:21" x14ac:dyDescent="0.2">
      <c r="A92" s="49" t="s">
        <v>79</v>
      </c>
      <c r="B92" s="50">
        <v>319939.2408122709</v>
      </c>
      <c r="C92" s="50">
        <v>36283.379305797833</v>
      </c>
      <c r="D92" s="50">
        <v>356222.62011806876</v>
      </c>
      <c r="E92" s="50">
        <v>208747.14220467376</v>
      </c>
      <c r="F92" s="50">
        <v>40631.507493361387</v>
      </c>
      <c r="G92" s="50">
        <v>70960.653953957662</v>
      </c>
      <c r="H92" s="50">
        <v>26780.508724670341</v>
      </c>
      <c r="I92" s="50">
        <v>12626.667258614047</v>
      </c>
      <c r="J92" s="50">
        <v>14153.841466056294</v>
      </c>
      <c r="K92" s="50">
        <v>18245.985661657774</v>
      </c>
      <c r="L92" s="51">
        <v>9333.1328400847615</v>
      </c>
      <c r="M92" s="51">
        <v>8912.8528215730148</v>
      </c>
      <c r="N92" s="51">
        <v>8534.5230630125643</v>
      </c>
      <c r="O92" s="51">
        <v>3293.5344185292856</v>
      </c>
      <c r="P92" s="51">
        <v>5240.9886444832791</v>
      </c>
      <c r="Q92" s="51">
        <v>44180.145229287329</v>
      </c>
      <c r="R92" s="51">
        <v>43011.496640534038</v>
      </c>
      <c r="S92" s="51">
        <v>356222.62011806876</v>
      </c>
      <c r="T92" s="51">
        <v>-7128.180174458088</v>
      </c>
    </row>
    <row r="93" spans="1:21" x14ac:dyDescent="0.2">
      <c r="A93" s="45" t="s">
        <v>80</v>
      </c>
      <c r="B93" s="46">
        <v>298695.56174182548</v>
      </c>
      <c r="C93" s="46">
        <v>35823.52720905278</v>
      </c>
      <c r="D93" s="46">
        <v>334519.08895087824</v>
      </c>
      <c r="E93" s="46">
        <v>200565.51416878836</v>
      </c>
      <c r="F93" s="46">
        <v>33816.644669756432</v>
      </c>
      <c r="G93" s="46">
        <v>57963.265904533459</v>
      </c>
      <c r="H93" s="46">
        <v>22333.457553317483</v>
      </c>
      <c r="I93" s="46">
        <v>9384.2700541115992</v>
      </c>
      <c r="J93" s="46">
        <v>12949.187499205884</v>
      </c>
      <c r="K93" s="46">
        <v>15201.298677432902</v>
      </c>
      <c r="L93" s="47">
        <v>6512.1463478454225</v>
      </c>
      <c r="M93" s="47">
        <v>8689.1523295874795</v>
      </c>
      <c r="N93" s="47">
        <v>7132.1588758845819</v>
      </c>
      <c r="O93" s="47">
        <v>2872.1237062661776</v>
      </c>
      <c r="P93" s="47">
        <v>4260.0351696184043</v>
      </c>
      <c r="Q93" s="47">
        <v>35629.808351215972</v>
      </c>
      <c r="R93" s="47">
        <v>43268.123015585494</v>
      </c>
      <c r="S93" s="47">
        <v>334519.08895087824</v>
      </c>
      <c r="T93" s="47">
        <v>-1094.4588077855078</v>
      </c>
    </row>
    <row r="94" spans="1:21" x14ac:dyDescent="0.2">
      <c r="A94" s="49" t="s">
        <v>81</v>
      </c>
      <c r="B94" s="50">
        <v>338243.72751438688</v>
      </c>
      <c r="C94" s="50">
        <v>37721.695567780764</v>
      </c>
      <c r="D94" s="50">
        <v>375965.42308216763</v>
      </c>
      <c r="E94" s="50">
        <v>219462.44227714531</v>
      </c>
      <c r="F94" s="50">
        <v>40509.921888539044</v>
      </c>
      <c r="G94" s="50">
        <v>71049.562362738128</v>
      </c>
      <c r="H94" s="50">
        <v>26076.614382604686</v>
      </c>
      <c r="I94" s="50">
        <v>11440.171353993879</v>
      </c>
      <c r="J94" s="50">
        <v>14636.443028610807</v>
      </c>
      <c r="K94" s="50">
        <v>17501.335508414697</v>
      </c>
      <c r="L94" s="51">
        <v>8034.4948545718598</v>
      </c>
      <c r="M94" s="51">
        <v>9466.8406538428353</v>
      </c>
      <c r="N94" s="51">
        <v>8575.2788741899913</v>
      </c>
      <c r="O94" s="51">
        <v>3405.6764994220198</v>
      </c>
      <c r="P94" s="51">
        <v>5169.6023747679719</v>
      </c>
      <c r="Q94" s="51">
        <v>44972.947980133446</v>
      </c>
      <c r="R94" s="51">
        <v>45716.315265755133</v>
      </c>
      <c r="S94" s="51">
        <v>375965.42308216763</v>
      </c>
      <c r="T94" s="51">
        <v>-772.81871200998285</v>
      </c>
    </row>
    <row r="95" spans="1:21" x14ac:dyDescent="0.2">
      <c r="A95" s="45" t="s">
        <v>82</v>
      </c>
      <c r="B95" s="46">
        <v>337741.88521277782</v>
      </c>
      <c r="C95" s="46">
        <v>42282.261486337535</v>
      </c>
      <c r="D95" s="46">
        <v>380024.14669911534</v>
      </c>
      <c r="E95" s="46">
        <v>218509.9003195827</v>
      </c>
      <c r="F95" s="46">
        <v>40688.203400997227</v>
      </c>
      <c r="G95" s="46">
        <v>77256.325896728784</v>
      </c>
      <c r="H95" s="46">
        <v>29807.986050466185</v>
      </c>
      <c r="I95" s="46">
        <v>11874.382701319468</v>
      </c>
      <c r="J95" s="46">
        <v>17933.603349146717</v>
      </c>
      <c r="K95" s="46">
        <v>19977.874566355909</v>
      </c>
      <c r="L95" s="47">
        <v>8481.1713646943208</v>
      </c>
      <c r="M95" s="47">
        <v>11496.703201661589</v>
      </c>
      <c r="N95" s="47">
        <v>9830.1114841102753</v>
      </c>
      <c r="O95" s="47">
        <v>3393.2113366251469</v>
      </c>
      <c r="P95" s="47">
        <v>6436.9001474851284</v>
      </c>
      <c r="Q95" s="47">
        <v>47448.339846262599</v>
      </c>
      <c r="R95" s="47">
        <v>47480.620991276868</v>
      </c>
      <c r="S95" s="47">
        <v>380024.14669911534</v>
      </c>
      <c r="T95" s="47">
        <v>-3910.9039094702312</v>
      </c>
    </row>
    <row r="96" spans="1:21" x14ac:dyDescent="0.2">
      <c r="A96" s="49" t="s">
        <v>83</v>
      </c>
      <c r="B96" s="50">
        <v>347578.70741992583</v>
      </c>
      <c r="C96" s="50">
        <v>42474.189620085548</v>
      </c>
      <c r="D96" s="50">
        <v>390052.89704001136</v>
      </c>
      <c r="E96" s="50">
        <v>224988.5607295176</v>
      </c>
      <c r="F96" s="50">
        <v>42445.489348511372</v>
      </c>
      <c r="G96" s="50">
        <v>79483.535241201287</v>
      </c>
      <c r="H96" s="50">
        <v>30380.168908144624</v>
      </c>
      <c r="I96" s="50">
        <v>14150.811860033402</v>
      </c>
      <c r="J96" s="50">
        <v>16229.357048111222</v>
      </c>
      <c r="K96" s="50">
        <v>21128.180739320476</v>
      </c>
      <c r="L96" s="51">
        <v>10290.705393058743</v>
      </c>
      <c r="M96" s="51">
        <v>10837.475346261734</v>
      </c>
      <c r="N96" s="51">
        <v>9251.9881688241476</v>
      </c>
      <c r="O96" s="51">
        <v>3860.1064669746593</v>
      </c>
      <c r="P96" s="51">
        <v>5391.8817018494883</v>
      </c>
      <c r="Q96" s="51">
        <v>49103.366333056656</v>
      </c>
      <c r="R96" s="51">
        <v>48501.740141888295</v>
      </c>
      <c r="S96" s="51">
        <v>390052.89704001136</v>
      </c>
      <c r="T96" s="51">
        <v>-5366.4284211071936</v>
      </c>
    </row>
    <row r="97" spans="1:20" x14ac:dyDescent="0.2">
      <c r="A97" s="45" t="s">
        <v>84</v>
      </c>
      <c r="B97" s="46">
        <v>322448.87116864428</v>
      </c>
      <c r="C97" s="46">
        <v>43219.75700311963</v>
      </c>
      <c r="D97" s="46">
        <v>365668.62817176391</v>
      </c>
      <c r="E97" s="46">
        <v>218515.53512598082</v>
      </c>
      <c r="F97" s="46">
        <v>35984.636363453363</v>
      </c>
      <c r="G97" s="46">
        <v>65877.567140245286</v>
      </c>
      <c r="H97" s="46">
        <v>27312.574240666421</v>
      </c>
      <c r="I97" s="46">
        <v>10366.937864477597</v>
      </c>
      <c r="J97" s="58">
        <v>16945.636376188824</v>
      </c>
      <c r="K97" s="55">
        <v>18250.177224719846</v>
      </c>
      <c r="L97" s="47">
        <v>7112.4295100442914</v>
      </c>
      <c r="M97" s="47">
        <v>11137.747714675555</v>
      </c>
      <c r="N97" s="47">
        <v>9062.3970159465734</v>
      </c>
      <c r="O97" s="47">
        <v>3254.5083544333047</v>
      </c>
      <c r="P97" s="47">
        <v>5807.8886615132687</v>
      </c>
      <c r="Q97" s="47">
        <v>38564.992899578858</v>
      </c>
      <c r="R97" s="47">
        <v>47161.899760625609</v>
      </c>
      <c r="S97" s="47">
        <v>365668.62817176391</v>
      </c>
      <c r="T97" s="47">
        <v>-1871.0102185411743</v>
      </c>
    </row>
    <row r="98" spans="1:20" x14ac:dyDescent="0.2">
      <c r="A98" s="49" t="s">
        <v>85</v>
      </c>
      <c r="B98" s="50">
        <v>367492.35166529822</v>
      </c>
      <c r="C98" s="50">
        <v>44852.327286075109</v>
      </c>
      <c r="D98" s="50">
        <v>412344.67895137332</v>
      </c>
      <c r="E98" s="50">
        <v>238547.45140000514</v>
      </c>
      <c r="F98" s="50">
        <v>43360.58126556292</v>
      </c>
      <c r="G98" s="50">
        <v>80037.416776721628</v>
      </c>
      <c r="H98" s="50">
        <v>31811.560082474498</v>
      </c>
      <c r="I98" s="50">
        <v>12957.456934012471</v>
      </c>
      <c r="J98" s="50">
        <v>18854.103148462029</v>
      </c>
      <c r="K98" s="56">
        <v>21645.280588754806</v>
      </c>
      <c r="L98" s="51">
        <v>8982.7708113132121</v>
      </c>
      <c r="M98" s="51">
        <v>12662.509777441594</v>
      </c>
      <c r="N98" s="51">
        <v>10166.279493719694</v>
      </c>
      <c r="O98" s="51">
        <v>3974.6861226992582</v>
      </c>
      <c r="P98" s="51">
        <v>6191.5933710204354</v>
      </c>
      <c r="Q98" s="51">
        <v>48225.856694247123</v>
      </c>
      <c r="R98" s="51">
        <v>49701.247759025435</v>
      </c>
      <c r="S98" s="51">
        <v>412344.67895137332</v>
      </c>
      <c r="T98" s="51">
        <v>697.98175005820667</v>
      </c>
    </row>
    <row r="99" spans="1:20" x14ac:dyDescent="0.2">
      <c r="A99" s="45" t="s">
        <v>86</v>
      </c>
      <c r="B99" s="46">
        <v>367538.72761594085</v>
      </c>
      <c r="C99" s="46">
        <v>50292.659163237593</v>
      </c>
      <c r="D99" s="46">
        <v>417831.38677917846</v>
      </c>
      <c r="E99" s="46">
        <v>237975.91363453947</v>
      </c>
      <c r="F99" s="46">
        <v>43806.795366186583</v>
      </c>
      <c r="G99" s="46">
        <v>87287.433268486406</v>
      </c>
      <c r="H99" s="46">
        <v>36749.881313193982</v>
      </c>
      <c r="I99" s="46">
        <v>13294.218377394976</v>
      </c>
      <c r="J99" s="46">
        <v>23455.662935799002</v>
      </c>
      <c r="K99" s="55">
        <v>24726.462849298608</v>
      </c>
      <c r="L99" s="47">
        <v>9357.6079653770666</v>
      </c>
      <c r="M99" s="47">
        <v>15368.85488392154</v>
      </c>
      <c r="N99" s="47">
        <v>12023.418463895374</v>
      </c>
      <c r="O99" s="47">
        <v>3936.6104120179107</v>
      </c>
      <c r="P99" s="47">
        <v>8086.8080518774623</v>
      </c>
      <c r="Q99" s="47">
        <v>50537.551955292431</v>
      </c>
      <c r="R99" s="47">
        <v>51286.515884293243</v>
      </c>
      <c r="S99" s="47">
        <v>417831.38677917846</v>
      </c>
      <c r="T99" s="47">
        <v>-2525.271374327247</v>
      </c>
    </row>
    <row r="100" spans="1:20" x14ac:dyDescent="0.2">
      <c r="A100" s="49" t="s">
        <v>87</v>
      </c>
      <c r="B100" s="50">
        <v>379199.66133560048</v>
      </c>
      <c r="C100" s="50">
        <v>52376.922804793008</v>
      </c>
      <c r="D100" s="50">
        <v>431576.58414039348</v>
      </c>
      <c r="E100" s="50">
        <v>245923.67975287422</v>
      </c>
      <c r="F100" s="50">
        <v>46213.050936641252</v>
      </c>
      <c r="G100" s="50">
        <v>91547.493596312765</v>
      </c>
      <c r="H100" s="50">
        <v>37279.942838164359</v>
      </c>
      <c r="I100" s="50">
        <v>16243.456526105372</v>
      </c>
      <c r="J100" s="50">
        <v>21036.486312058987</v>
      </c>
      <c r="K100" s="56">
        <v>24811.480475672219</v>
      </c>
      <c r="L100" s="51">
        <v>11428.012472762806</v>
      </c>
      <c r="M100" s="51">
        <v>13383.468002909412</v>
      </c>
      <c r="N100" s="51">
        <v>12468.462362492141</v>
      </c>
      <c r="O100" s="51">
        <v>4815.4440533425668</v>
      </c>
      <c r="P100" s="51">
        <v>7653.0183091495737</v>
      </c>
      <c r="Q100" s="51">
        <v>54267.550758148405</v>
      </c>
      <c r="R100" s="51">
        <v>53635.152441224564</v>
      </c>
      <c r="S100" s="51">
        <v>431576.58414039348</v>
      </c>
      <c r="T100" s="51">
        <v>-5742.7925866593287</v>
      </c>
    </row>
    <row r="101" spans="1:20" x14ac:dyDescent="0.2">
      <c r="A101" s="45" t="s">
        <v>88</v>
      </c>
      <c r="B101" s="46">
        <v>349945.32291648467</v>
      </c>
      <c r="C101" s="46">
        <v>52781.698221798877</v>
      </c>
      <c r="D101" s="46">
        <v>402727.02113828354</v>
      </c>
      <c r="E101" s="46">
        <v>236761.55608713601</v>
      </c>
      <c r="F101" s="46">
        <v>38371.612976993565</v>
      </c>
      <c r="G101" s="46">
        <v>79279.499362564296</v>
      </c>
      <c r="H101" s="46">
        <v>36804.016182968146</v>
      </c>
      <c r="I101" s="46">
        <v>12000.912002868716</v>
      </c>
      <c r="J101" s="46">
        <v>24803.104180099428</v>
      </c>
      <c r="K101" s="55">
        <v>22695.521484266672</v>
      </c>
      <c r="L101" s="47">
        <v>8085.9859631277641</v>
      </c>
      <c r="M101" s="47">
        <v>14609.535521138905</v>
      </c>
      <c r="N101" s="47">
        <v>14108.494698701475</v>
      </c>
      <c r="O101" s="47">
        <v>3914.9260397409521</v>
      </c>
      <c r="P101" s="47">
        <v>10193.568658960523</v>
      </c>
      <c r="Q101" s="47">
        <v>42475.483179596151</v>
      </c>
      <c r="R101" s="47">
        <v>50055.443358166951</v>
      </c>
      <c r="S101" s="47">
        <v>402727.02113828354</v>
      </c>
      <c r="T101" s="47">
        <v>-1741.0906465772787</v>
      </c>
    </row>
    <row r="102" spans="1:20" x14ac:dyDescent="0.2">
      <c r="A102" s="49" t="s">
        <v>89</v>
      </c>
      <c r="B102" s="50">
        <v>396227.24006983626</v>
      </c>
      <c r="C102" s="50">
        <v>55887.557510294922</v>
      </c>
      <c r="D102" s="50">
        <v>452114.79758013121</v>
      </c>
      <c r="E102" s="50">
        <v>256321.62200381953</v>
      </c>
      <c r="F102" s="50">
        <v>46709.03681587836</v>
      </c>
      <c r="G102" s="50">
        <v>91079.938416265883</v>
      </c>
      <c r="H102" s="50">
        <v>39290.954947764389</v>
      </c>
      <c r="I102" s="50">
        <v>14299.231637599474</v>
      </c>
      <c r="J102" s="50">
        <v>24991.723310164918</v>
      </c>
      <c r="K102" s="56">
        <v>26179.363447805852</v>
      </c>
      <c r="L102" s="51">
        <v>9601.2660915075467</v>
      </c>
      <c r="M102" s="51">
        <v>16578.097356298305</v>
      </c>
      <c r="N102" s="51">
        <v>13111.591499958544</v>
      </c>
      <c r="O102" s="51">
        <v>4697.9655460919275</v>
      </c>
      <c r="P102" s="51">
        <v>8413.6259538666163</v>
      </c>
      <c r="Q102" s="51">
        <v>51788.983468501494</v>
      </c>
      <c r="R102" s="51">
        <v>48926.957551402244</v>
      </c>
      <c r="S102" s="51">
        <v>452114.79758013121</v>
      </c>
      <c r="T102" s="51">
        <v>9077.2427927652025</v>
      </c>
    </row>
    <row r="103" spans="1:20" x14ac:dyDescent="0.2">
      <c r="A103" s="45" t="s">
        <v>90</v>
      </c>
      <c r="B103" s="46">
        <v>393039.22996378446</v>
      </c>
      <c r="C103" s="46">
        <v>57048.652512627181</v>
      </c>
      <c r="D103" s="46">
        <v>450087.88247641164</v>
      </c>
      <c r="E103" s="46">
        <v>254163.19490556949</v>
      </c>
      <c r="F103" s="46">
        <v>46537.73621636907</v>
      </c>
      <c r="G103" s="46">
        <v>94665.421726660876</v>
      </c>
      <c r="H103" s="46">
        <v>42709.21285347399</v>
      </c>
      <c r="I103" s="46">
        <v>14750.130715178459</v>
      </c>
      <c r="J103" s="58">
        <v>27959.082138295533</v>
      </c>
      <c r="K103" s="55">
        <v>28484.582719503418</v>
      </c>
      <c r="L103" s="47">
        <v>10171.757062589684</v>
      </c>
      <c r="M103" s="47">
        <v>18312.825656913734</v>
      </c>
      <c r="N103" s="47">
        <v>14224.630133970573</v>
      </c>
      <c r="O103" s="47">
        <v>4578.3736525887743</v>
      </c>
      <c r="P103" s="47">
        <v>9646.2564813817989</v>
      </c>
      <c r="Q103" s="47">
        <v>51956.208873186886</v>
      </c>
      <c r="R103" s="47">
        <v>57518.386512130768</v>
      </c>
      <c r="S103" s="47">
        <v>450087.88247641164</v>
      </c>
      <c r="T103" s="47">
        <v>-2796.8568843185712</v>
      </c>
    </row>
    <row r="104" spans="1:20" x14ac:dyDescent="0.2">
      <c r="A104" s="49" t="s">
        <v>91</v>
      </c>
      <c r="B104" s="50">
        <v>394564.94005056686</v>
      </c>
      <c r="C104" s="50">
        <v>51906.828432825481</v>
      </c>
      <c r="D104" s="50">
        <v>446471.76848339231</v>
      </c>
      <c r="E104" s="50">
        <v>255268.77958348344</v>
      </c>
      <c r="F104" s="50">
        <v>49424.748405946586</v>
      </c>
      <c r="G104" s="50">
        <v>89187.753283202852</v>
      </c>
      <c r="H104" s="50">
        <v>35994.825039810865</v>
      </c>
      <c r="I104" s="50">
        <v>14738.015562886929</v>
      </c>
      <c r="J104" s="50">
        <v>21256.80947692394</v>
      </c>
      <c r="K104" s="56">
        <v>24091.431304094389</v>
      </c>
      <c r="L104" s="51">
        <v>11106.561927046338</v>
      </c>
      <c r="M104" s="51">
        <v>12984.869377048053</v>
      </c>
      <c r="N104" s="51">
        <v>11903.393735716478</v>
      </c>
      <c r="O104" s="51">
        <v>3631.4536358405921</v>
      </c>
      <c r="P104" s="51">
        <v>8271.9400998758847</v>
      </c>
      <c r="Q104" s="51">
        <v>53192.92824339198</v>
      </c>
      <c r="R104" s="51">
        <v>47618.967800301099</v>
      </c>
      <c r="S104" s="51">
        <v>446471.76848339231</v>
      </c>
      <c r="T104" s="51">
        <v>4971.5194104583279</v>
      </c>
    </row>
    <row r="105" spans="1:20" x14ac:dyDescent="0.2">
      <c r="A105" s="45" t="s">
        <v>92</v>
      </c>
      <c r="B105" s="46">
        <v>357096.41554109339</v>
      </c>
      <c r="C105" s="46">
        <v>40022.436757546267</v>
      </c>
      <c r="D105" s="46">
        <v>397118.85229863966</v>
      </c>
      <c r="E105" s="46">
        <v>240312.97942844301</v>
      </c>
      <c r="F105" s="46">
        <v>40990.923601792456</v>
      </c>
      <c r="G105" s="46">
        <v>68029.534261090826</v>
      </c>
      <c r="H105" s="46">
        <v>26550.229003404263</v>
      </c>
      <c r="I105" s="46">
        <v>11129.990695650604</v>
      </c>
      <c r="J105" s="46">
        <v>15420.23830775366</v>
      </c>
      <c r="K105" s="55">
        <v>19458.69419959759</v>
      </c>
      <c r="L105" s="47">
        <v>8133.4726510875016</v>
      </c>
      <c r="M105" s="47">
        <v>11325.22154851009</v>
      </c>
      <c r="N105" s="47">
        <v>7091.5348038066732</v>
      </c>
      <c r="O105" s="47">
        <v>2996.5180445631036</v>
      </c>
      <c r="P105" s="47">
        <v>4095.01675924357</v>
      </c>
      <c r="Q105" s="47">
        <v>41479.305257686567</v>
      </c>
      <c r="R105" s="47">
        <v>44129.800147729373</v>
      </c>
      <c r="S105" s="47">
        <v>397118.85229863966</v>
      </c>
      <c r="T105" s="47">
        <v>3655.6148595839913</v>
      </c>
    </row>
    <row r="106" spans="1:20" x14ac:dyDescent="0.2">
      <c r="A106" s="49" t="s">
        <v>93</v>
      </c>
      <c r="B106" s="50">
        <v>393181.278878916</v>
      </c>
      <c r="C106" s="50">
        <v>41175.105819491786</v>
      </c>
      <c r="D106" s="50">
        <v>434356.38469840778</v>
      </c>
      <c r="E106" s="50">
        <v>251707.83280775079</v>
      </c>
      <c r="F106" s="50">
        <v>49638.248661087455</v>
      </c>
      <c r="G106" s="50">
        <v>81313.977020153514</v>
      </c>
      <c r="H106" s="50">
        <v>32000.722477066971</v>
      </c>
      <c r="I106" s="50">
        <v>13687.958608796253</v>
      </c>
      <c r="J106" s="50">
        <v>18312.763868270718</v>
      </c>
      <c r="K106" s="56">
        <v>21610.487722353588</v>
      </c>
      <c r="L106" s="51">
        <v>10273.40953241438</v>
      </c>
      <c r="M106" s="51">
        <v>11337.078189939206</v>
      </c>
      <c r="N106" s="51">
        <v>10390.234754713383</v>
      </c>
      <c r="O106" s="51">
        <v>3414.5490763818716</v>
      </c>
      <c r="P106" s="51">
        <v>6975.6856783315125</v>
      </c>
      <c r="Q106" s="51">
        <v>49313.25454308655</v>
      </c>
      <c r="R106" s="51">
        <v>50621.812839100814</v>
      </c>
      <c r="S106" s="51">
        <v>434356.38469840778</v>
      </c>
      <c r="T106" s="51">
        <v>1074.5133703152169</v>
      </c>
    </row>
    <row r="107" spans="1:20" x14ac:dyDescent="0.2">
      <c r="A107" s="45" t="s">
        <v>94</v>
      </c>
      <c r="B107" s="46">
        <v>391678.88827603369</v>
      </c>
      <c r="C107" s="46">
        <v>45235.349975271434</v>
      </c>
      <c r="D107" s="46">
        <v>436914.23825130513</v>
      </c>
      <c r="E107" s="46">
        <v>252453.73875632329</v>
      </c>
      <c r="F107" s="46">
        <v>50302.330547648417</v>
      </c>
      <c r="G107" s="46">
        <v>82614.380246485045</v>
      </c>
      <c r="H107" s="46">
        <v>33620.648467330975</v>
      </c>
      <c r="I107" s="46">
        <v>13401.732456622572</v>
      </c>
      <c r="J107" s="46">
        <v>20218.916010708403</v>
      </c>
      <c r="K107" s="55">
        <v>23674.626485908542</v>
      </c>
      <c r="L107" s="47">
        <v>9876.2001461594755</v>
      </c>
      <c r="M107" s="47">
        <v>13798.426339749067</v>
      </c>
      <c r="N107" s="47">
        <v>9946.0219814224347</v>
      </c>
      <c r="O107" s="47">
        <v>3525.5323104630988</v>
      </c>
      <c r="P107" s="47">
        <v>6420.4896709593359</v>
      </c>
      <c r="Q107" s="47">
        <v>48993.73177915407</v>
      </c>
      <c r="R107" s="47">
        <v>47492.99817707351</v>
      </c>
      <c r="S107" s="47">
        <v>436914.23825130513</v>
      </c>
      <c r="T107" s="47">
        <v>4050.7905237748564</v>
      </c>
    </row>
    <row r="108" spans="1:20" x14ac:dyDescent="0.2">
      <c r="A108" s="49" t="s">
        <v>95</v>
      </c>
      <c r="B108" s="50">
        <v>404860.95623410388</v>
      </c>
      <c r="C108" s="50">
        <v>49787.891783116189</v>
      </c>
      <c r="D108" s="50">
        <v>454648.84801722009</v>
      </c>
      <c r="E108" s="50">
        <v>262576.96950210503</v>
      </c>
      <c r="F108" s="50">
        <v>53208.552571683096</v>
      </c>
      <c r="G108" s="50">
        <v>86151.232027543811</v>
      </c>
      <c r="H108" s="50">
        <v>33613.999662560411</v>
      </c>
      <c r="I108" s="50">
        <v>13801.878263836952</v>
      </c>
      <c r="J108" s="50">
        <v>19812.121398723462</v>
      </c>
      <c r="K108" s="56">
        <v>22088.810837374884</v>
      </c>
      <c r="L108" s="51">
        <v>9825.107691565061</v>
      </c>
      <c r="M108" s="51">
        <v>12263.703145809823</v>
      </c>
      <c r="N108" s="51">
        <v>11525.188825185531</v>
      </c>
      <c r="O108" s="51">
        <v>3976.7705722718911</v>
      </c>
      <c r="P108" s="51">
        <v>7548.4182529136397</v>
      </c>
      <c r="Q108" s="51">
        <v>52537.2323649834</v>
      </c>
      <c r="R108" s="51">
        <v>48800.021070351948</v>
      </c>
      <c r="S108" s="51">
        <v>454648.84801722009</v>
      </c>
      <c r="T108" s="51">
        <v>3912.0728455362041</v>
      </c>
    </row>
    <row r="109" spans="1:20" x14ac:dyDescent="0.2">
      <c r="A109" s="45" t="s">
        <v>96</v>
      </c>
      <c r="B109" s="46">
        <v>381221.63406660012</v>
      </c>
      <c r="C109" s="46">
        <v>52055.956434783388</v>
      </c>
      <c r="D109" s="46">
        <v>433277.59050138353</v>
      </c>
      <c r="E109" s="46">
        <v>257803.89936892028</v>
      </c>
      <c r="F109" s="46">
        <v>44415.275147262131</v>
      </c>
      <c r="G109" s="46">
        <v>76918.196053884953</v>
      </c>
      <c r="H109" s="46">
        <v>33325.266338840498</v>
      </c>
      <c r="I109" s="46">
        <v>11497.655756501348</v>
      </c>
      <c r="J109" s="46">
        <v>21827.610582339152</v>
      </c>
      <c r="K109" s="55">
        <v>20351.685120925584</v>
      </c>
      <c r="L109" s="47">
        <v>8018.4894129632612</v>
      </c>
      <c r="M109" s="47">
        <v>12333.195707962321</v>
      </c>
      <c r="N109" s="47">
        <v>12975.071241050626</v>
      </c>
      <c r="O109" s="47">
        <v>3480.6563666737943</v>
      </c>
      <c r="P109" s="47">
        <v>9494.414874376831</v>
      </c>
      <c r="Q109" s="47">
        <v>43592.929715044462</v>
      </c>
      <c r="R109" s="47">
        <v>45974.906341651469</v>
      </c>
      <c r="S109" s="47">
        <v>433277.59050138353</v>
      </c>
      <c r="T109" s="47">
        <v>8165.3135896647</v>
      </c>
    </row>
    <row r="110" spans="1:20" x14ac:dyDescent="0.2">
      <c r="A110" s="49" t="s">
        <v>97</v>
      </c>
      <c r="B110" s="50">
        <v>439766.59371135483</v>
      </c>
      <c r="C110" s="50">
        <v>55816.126165571972</v>
      </c>
      <c r="D110" s="50">
        <v>495582.7198769268</v>
      </c>
      <c r="E110" s="50">
        <v>272150.77912305755</v>
      </c>
      <c r="F110" s="50">
        <v>56064.029538547591</v>
      </c>
      <c r="G110" s="50">
        <v>96680.005064366997</v>
      </c>
      <c r="H110" s="50">
        <v>43357.515492373204</v>
      </c>
      <c r="I110" s="50">
        <v>16512.143623259712</v>
      </c>
      <c r="J110" s="50">
        <v>26845.371869113496</v>
      </c>
      <c r="K110" s="56">
        <v>28099.969805396569</v>
      </c>
      <c r="L110" s="51">
        <v>11712.062193499858</v>
      </c>
      <c r="M110" s="51">
        <v>16387.907611896713</v>
      </c>
      <c r="N110" s="51">
        <v>15257.545686976639</v>
      </c>
      <c r="O110" s="51">
        <v>4800.0814297598554</v>
      </c>
      <c r="P110" s="51">
        <v>10457.464257216783</v>
      </c>
      <c r="Q110" s="51">
        <v>53322.489571993792</v>
      </c>
      <c r="R110" s="51">
        <v>59846.179714969803</v>
      </c>
      <c r="S110" s="51">
        <v>495582.7198769268</v>
      </c>
      <c r="T110" s="51">
        <v>10841.726435984856</v>
      </c>
    </row>
    <row r="111" spans="1:20" x14ac:dyDescent="0.2">
      <c r="A111" s="45" t="s">
        <v>98</v>
      </c>
      <c r="B111" s="46">
        <v>425323.17240014311</v>
      </c>
      <c r="C111" s="46">
        <v>62150.75353131687</v>
      </c>
      <c r="D111" s="46">
        <v>487473.92593145999</v>
      </c>
      <c r="E111" s="46">
        <v>274854.30417692504</v>
      </c>
      <c r="F111" s="46">
        <v>54600.606265509152</v>
      </c>
      <c r="G111" s="46">
        <v>104586.21754336086</v>
      </c>
      <c r="H111" s="46">
        <v>52254.72378041019</v>
      </c>
      <c r="I111" s="46">
        <v>17502.546320878519</v>
      </c>
      <c r="J111" s="46">
        <v>34752.177459531675</v>
      </c>
      <c r="K111" s="55">
        <v>34678.67932805037</v>
      </c>
      <c r="L111" s="47">
        <v>12713.26773749005</v>
      </c>
      <c r="M111" s="47">
        <v>21965.411590560318</v>
      </c>
      <c r="N111" s="47">
        <v>17576.044452359823</v>
      </c>
      <c r="O111" s="47">
        <v>4789.2785833884673</v>
      </c>
      <c r="P111" s="47">
        <v>12786.765868971357</v>
      </c>
      <c r="Q111" s="47">
        <v>52331.493762950675</v>
      </c>
      <c r="R111" s="47">
        <v>60699.801774210348</v>
      </c>
      <c r="S111" s="47">
        <v>487473.92593145999</v>
      </c>
      <c r="T111" s="47">
        <v>-7267.0038285454139</v>
      </c>
    </row>
    <row r="112" spans="1:20" x14ac:dyDescent="0.2">
      <c r="A112" s="49" t="s">
        <v>99</v>
      </c>
      <c r="B112" s="50">
        <v>442208.80846728326</v>
      </c>
      <c r="C112" s="50">
        <v>66071.36407837992</v>
      </c>
      <c r="D112" s="50">
        <v>508280.1725456632</v>
      </c>
      <c r="E112" s="50">
        <v>292773.3209948471</v>
      </c>
      <c r="F112" s="50">
        <v>57309.460723451739</v>
      </c>
      <c r="G112" s="50">
        <v>107452.8378216873</v>
      </c>
      <c r="H112" s="50">
        <v>48582.279365807881</v>
      </c>
      <c r="I112" s="50">
        <v>17133.047525102309</v>
      </c>
      <c r="J112" s="50">
        <v>31449.231840705572</v>
      </c>
      <c r="K112" s="56">
        <v>31772.832060232475</v>
      </c>
      <c r="L112" s="51">
        <v>11578.531306567997</v>
      </c>
      <c r="M112" s="51">
        <v>20194.300753664476</v>
      </c>
      <c r="N112" s="51">
        <v>16809.44730557541</v>
      </c>
      <c r="O112" s="51">
        <v>5554.5162185343133</v>
      </c>
      <c r="P112" s="51">
        <v>11254.931087041095</v>
      </c>
      <c r="Q112" s="51">
        <v>58870.558455879414</v>
      </c>
      <c r="R112" s="51">
        <v>52415.1755164157</v>
      </c>
      <c r="S112" s="51">
        <v>508280.1725456632</v>
      </c>
      <c r="T112" s="51">
        <v>-1670.622510738649</v>
      </c>
    </row>
    <row r="113" spans="1:20" x14ac:dyDescent="0.2">
      <c r="A113" s="45" t="s">
        <v>100</v>
      </c>
      <c r="B113" s="46">
        <v>419023.16655501368</v>
      </c>
      <c r="C113" s="46">
        <v>62681.389653228944</v>
      </c>
      <c r="D113" s="46">
        <v>481704.5562082426</v>
      </c>
      <c r="E113" s="46">
        <v>286935.73999760824</v>
      </c>
      <c r="F113" s="46">
        <v>48822.298277177732</v>
      </c>
      <c r="G113" s="46">
        <v>91898.702576630501</v>
      </c>
      <c r="H113" s="46">
        <v>44450.230495058568</v>
      </c>
      <c r="I113" s="46">
        <v>14216.721218596907</v>
      </c>
      <c r="J113" s="46">
        <v>30233.50927646166</v>
      </c>
      <c r="K113" s="55">
        <v>30874.621458387814</v>
      </c>
      <c r="L113" s="47">
        <v>9991.5355596554982</v>
      </c>
      <c r="M113" s="47">
        <v>20883.085898732315</v>
      </c>
      <c r="N113" s="47">
        <v>13575.609036670754</v>
      </c>
      <c r="O113" s="47">
        <v>4225.1856589414092</v>
      </c>
      <c r="P113" s="47">
        <v>9350.4233777293448</v>
      </c>
      <c r="Q113" s="47">
        <v>47448.472081571934</v>
      </c>
      <c r="R113" s="47">
        <v>49228.475169636396</v>
      </c>
      <c r="S113" s="47">
        <v>481704.5562082426</v>
      </c>
      <c r="T113" s="47">
        <v>4819.3401871897368</v>
      </c>
    </row>
    <row r="114" spans="1:20" x14ac:dyDescent="0.2">
      <c r="A114" s="49" t="s">
        <v>101</v>
      </c>
      <c r="B114" s="50">
        <v>479963.67818677885</v>
      </c>
      <c r="C114" s="50">
        <v>69740.353986906979</v>
      </c>
      <c r="D114" s="50">
        <v>549704.03217368585</v>
      </c>
      <c r="E114" s="50">
        <v>303564.78391774284</v>
      </c>
      <c r="F114" s="50">
        <v>62728.274158051048</v>
      </c>
      <c r="G114" s="50">
        <v>119729.56705953018</v>
      </c>
      <c r="H114" s="50">
        <v>61253.135361326233</v>
      </c>
      <c r="I114" s="50">
        <v>20478.575363218151</v>
      </c>
      <c r="J114" s="50">
        <v>40774.559998108081</v>
      </c>
      <c r="K114" s="56">
        <v>39126.863286052416</v>
      </c>
      <c r="L114" s="51">
        <v>14196.513698512603</v>
      </c>
      <c r="M114" s="51">
        <v>24930.349587539815</v>
      </c>
      <c r="N114" s="51">
        <v>22126.272075273817</v>
      </c>
      <c r="O114" s="51">
        <v>6282.0616647055494</v>
      </c>
      <c r="P114" s="51">
        <v>15844.210410568267</v>
      </c>
      <c r="Q114" s="51">
        <v>58476.431698203938</v>
      </c>
      <c r="R114" s="51">
        <v>60117.381408693844</v>
      </c>
      <c r="S114" s="51">
        <v>549704.03217368585</v>
      </c>
      <c r="T114" s="51">
        <v>3564.0256296679217</v>
      </c>
    </row>
    <row r="115" spans="1:20" x14ac:dyDescent="0.2">
      <c r="A115" s="45" t="s">
        <v>102</v>
      </c>
      <c r="B115" s="46">
        <v>464882.75301383773</v>
      </c>
      <c r="C115" s="46">
        <v>73127.448081489638</v>
      </c>
      <c r="D115" s="46">
        <v>538010.20109532739</v>
      </c>
      <c r="E115" s="46">
        <v>305385.27200866025</v>
      </c>
      <c r="F115" s="46">
        <v>60211.487994430645</v>
      </c>
      <c r="G115" s="46">
        <v>121793.96358797562</v>
      </c>
      <c r="H115" s="46">
        <v>64359.159320804451</v>
      </c>
      <c r="I115" s="46">
        <v>21221.742631374207</v>
      </c>
      <c r="J115" s="46">
        <v>43137.41668943024</v>
      </c>
      <c r="K115" s="55">
        <v>42620.224165211301</v>
      </c>
      <c r="L115" s="47">
        <v>14831.875768137583</v>
      </c>
      <c r="M115" s="47">
        <v>27788.348397073722</v>
      </c>
      <c r="N115" s="47">
        <v>21738.935155593143</v>
      </c>
      <c r="O115" s="47">
        <v>6389.8668632366234</v>
      </c>
      <c r="P115" s="47">
        <v>15349.068292356518</v>
      </c>
      <c r="Q115" s="47">
        <v>57434.804267171166</v>
      </c>
      <c r="R115" s="47">
        <v>62760.393891770473</v>
      </c>
      <c r="S115" s="47">
        <v>538010.20109532739</v>
      </c>
      <c r="T115" s="47">
        <v>-12140.916387509606</v>
      </c>
    </row>
    <row r="116" spans="1:20" x14ac:dyDescent="0.2">
      <c r="A116" s="49" t="s">
        <v>103</v>
      </c>
      <c r="B116" s="50">
        <v>474414.82102834882</v>
      </c>
      <c r="C116" s="50">
        <v>72559.502220370268</v>
      </c>
      <c r="D116" s="50">
        <v>546974.3232487191</v>
      </c>
      <c r="E116" s="50">
        <v>318608.15420000447</v>
      </c>
      <c r="F116" s="50">
        <v>63763.832230079504</v>
      </c>
      <c r="G116" s="50">
        <v>116041.45043819444</v>
      </c>
      <c r="H116" s="50">
        <v>53969.536877541745</v>
      </c>
      <c r="I116" s="50">
        <v>18688.449266880387</v>
      </c>
      <c r="J116" s="50">
        <v>35281.087610661358</v>
      </c>
      <c r="K116" s="56">
        <v>34856.777878625704</v>
      </c>
      <c r="L116" s="51">
        <v>12751.314655932607</v>
      </c>
      <c r="M116" s="51">
        <v>22105.463222693099</v>
      </c>
      <c r="N116" s="51">
        <v>19112.758998916041</v>
      </c>
      <c r="O116" s="51">
        <v>5937.1346109477809</v>
      </c>
      <c r="P116" s="51">
        <v>13175.624387968259</v>
      </c>
      <c r="Q116" s="51">
        <v>62071.913560652691</v>
      </c>
      <c r="R116" s="51">
        <v>56150.989410353643</v>
      </c>
      <c r="S116" s="51">
        <v>546974.3232487191</v>
      </c>
      <c r="T116" s="51">
        <v>-7590.1030299129707</v>
      </c>
    </row>
    <row r="117" spans="1:20" x14ac:dyDescent="0.2">
      <c r="A117" s="45" t="s">
        <v>104</v>
      </c>
      <c r="B117" s="46">
        <v>440884.28062227846</v>
      </c>
      <c r="C117" s="46">
        <v>63590.035144982889</v>
      </c>
      <c r="D117" s="46">
        <v>504474.31576726132</v>
      </c>
      <c r="E117" s="46">
        <v>307159.09397203638</v>
      </c>
      <c r="F117" s="46">
        <v>53196.991254325832</v>
      </c>
      <c r="G117" s="46">
        <v>94507.06714212941</v>
      </c>
      <c r="H117" s="46">
        <v>45456.056943555894</v>
      </c>
      <c r="I117" s="46">
        <v>16394.900542679436</v>
      </c>
      <c r="J117" s="46">
        <v>29061.156400876458</v>
      </c>
      <c r="K117" s="55" t="s">
        <v>26</v>
      </c>
      <c r="L117" s="47">
        <v>11360.43995861998</v>
      </c>
      <c r="M117" s="47" t="s">
        <v>26</v>
      </c>
      <c r="N117" s="47" t="s">
        <v>26</v>
      </c>
      <c r="O117" s="47">
        <v>5034.460584059455</v>
      </c>
      <c r="P117" s="47" t="s">
        <v>26</v>
      </c>
      <c r="Q117" s="47">
        <v>49051.010198573516</v>
      </c>
      <c r="R117" s="47">
        <v>51308.977701722579</v>
      </c>
      <c r="S117" s="47">
        <v>504474.31576726132</v>
      </c>
      <c r="T117" s="47">
        <v>-1697.8143029528946</v>
      </c>
    </row>
    <row r="118" spans="1:20" x14ac:dyDescent="0.2">
      <c r="A118" s="49" t="s">
        <v>105</v>
      </c>
      <c r="B118" s="50">
        <v>479965.81486853864</v>
      </c>
      <c r="C118" s="50">
        <v>59996.305160743053</v>
      </c>
      <c r="D118" s="50">
        <v>539962.12002928171</v>
      </c>
      <c r="E118" s="50">
        <v>316297.74806238059</v>
      </c>
      <c r="F118" s="50">
        <v>67005.918787901246</v>
      </c>
      <c r="G118" s="50">
        <v>101736.55356201953</v>
      </c>
      <c r="H118" s="50">
        <v>45017.810876258351</v>
      </c>
      <c r="I118" s="50">
        <v>21303.57368217265</v>
      </c>
      <c r="J118" s="50">
        <v>23714.237194085701</v>
      </c>
      <c r="K118" s="56" t="s">
        <v>26</v>
      </c>
      <c r="L118" s="51">
        <v>15399.174769012769</v>
      </c>
      <c r="M118" s="51" t="s">
        <v>26</v>
      </c>
      <c r="N118" s="51" t="s">
        <v>26</v>
      </c>
      <c r="O118" s="51">
        <v>5904.398913159881</v>
      </c>
      <c r="P118" s="51" t="s">
        <v>26</v>
      </c>
      <c r="Q118" s="51">
        <v>56718.742685761179</v>
      </c>
      <c r="R118" s="51">
        <v>54385.751605424506</v>
      </c>
      <c r="S118" s="51">
        <v>539962.12002928171</v>
      </c>
      <c r="T118" s="51">
        <v>536.14801155585155</v>
      </c>
    </row>
    <row r="119" spans="1:20" x14ac:dyDescent="0.2">
      <c r="A119" s="45" t="s">
        <v>106</v>
      </c>
      <c r="B119" s="46">
        <v>468141.37111310166</v>
      </c>
      <c r="C119" s="46">
        <v>68918.361316726237</v>
      </c>
      <c r="D119" s="46">
        <v>537059.73242982791</v>
      </c>
      <c r="E119" s="46">
        <v>311928.65148871025</v>
      </c>
      <c r="F119" s="46">
        <v>63597.332474478862</v>
      </c>
      <c r="G119" s="46">
        <v>117519.25550941714</v>
      </c>
      <c r="H119" s="46">
        <v>62986.397371131054</v>
      </c>
      <c r="I119" s="46">
        <v>22041.258240885472</v>
      </c>
      <c r="J119" s="46">
        <v>40945.139130245581</v>
      </c>
      <c r="K119" s="55" t="s">
        <v>26</v>
      </c>
      <c r="L119" s="47">
        <v>15528.228628209075</v>
      </c>
      <c r="M119" s="47" t="s">
        <v>26</v>
      </c>
      <c r="N119" s="47" t="s">
        <v>26</v>
      </c>
      <c r="O119" s="47">
        <v>6513.0296126763969</v>
      </c>
      <c r="P119" s="47" t="s">
        <v>26</v>
      </c>
      <c r="Q119" s="47">
        <v>54532.858138286087</v>
      </c>
      <c r="R119" s="47">
        <v>58275.88483565639</v>
      </c>
      <c r="S119" s="47">
        <v>537059.73242982791</v>
      </c>
      <c r="T119" s="47">
        <v>-14261.391878434741</v>
      </c>
    </row>
    <row r="120" spans="1:20" x14ac:dyDescent="0.2">
      <c r="A120" s="49" t="s">
        <v>107</v>
      </c>
      <c r="B120" s="50">
        <v>484212.60058702866</v>
      </c>
      <c r="C120" s="50">
        <v>71043.901394930013</v>
      </c>
      <c r="D120" s="50">
        <v>555256.50198195863</v>
      </c>
      <c r="E120" s="50">
        <v>332912.94565664313</v>
      </c>
      <c r="F120" s="50">
        <v>67089.902428835034</v>
      </c>
      <c r="G120" s="50">
        <v>113856.2589911884</v>
      </c>
      <c r="H120" s="50">
        <v>54951.219999076027</v>
      </c>
      <c r="I120" s="50">
        <v>19543.108677450473</v>
      </c>
      <c r="J120" s="50">
        <v>35408.111321625554</v>
      </c>
      <c r="K120" s="56" t="s">
        <v>26</v>
      </c>
      <c r="L120" s="51">
        <v>13434.358223413528</v>
      </c>
      <c r="M120" s="51" t="s">
        <v>26</v>
      </c>
      <c r="N120" s="51" t="s">
        <v>26</v>
      </c>
      <c r="O120" s="51">
        <v>6108.7504540369437</v>
      </c>
      <c r="P120" s="51" t="s">
        <v>26</v>
      </c>
      <c r="Q120" s="51">
        <v>58905.038992112379</v>
      </c>
      <c r="R120" s="51">
        <v>49135.947766590478</v>
      </c>
      <c r="S120" s="51">
        <v>555256.50198195863</v>
      </c>
      <c r="T120" s="51">
        <v>-7738.5528612984272</v>
      </c>
    </row>
    <row r="121" spans="1:20" x14ac:dyDescent="0.2">
      <c r="B121" s="64" t="s">
        <v>108</v>
      </c>
    </row>
    <row r="122" spans="1:20" x14ac:dyDescent="0.2">
      <c r="B122" s="64" t="s">
        <v>109</v>
      </c>
    </row>
    <row r="123" spans="1:20" x14ac:dyDescent="0.2">
      <c r="B123" s="64" t="s">
        <v>110</v>
      </c>
    </row>
    <row r="124" spans="1:20" x14ac:dyDescent="0.2">
      <c r="B124" s="64" t="s">
        <v>111</v>
      </c>
    </row>
    <row r="125" spans="1:20" x14ac:dyDescent="0.2">
      <c r="B125" s="65" t="s">
        <v>112</v>
      </c>
    </row>
    <row r="141" spans="3:3" x14ac:dyDescent="0.2">
      <c r="C141" s="66"/>
    </row>
  </sheetData>
  <mergeCells count="1">
    <mergeCell ref="T6:T10"/>
  </mergeCells>
  <hyperlinks>
    <hyperlink ref="B1" location="Indice!A1" display="CUADRO 1.1"/>
    <hyperlink ref="I1" location="I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20" zoomScaleNormal="120" workbookViewId="0">
      <selection activeCell="B20" sqref="B20"/>
    </sheetView>
  </sheetViews>
  <sheetFormatPr baseColWidth="10" defaultRowHeight="15" x14ac:dyDescent="0.25"/>
  <cols>
    <col min="1" max="1" width="24.140625" customWidth="1"/>
  </cols>
  <sheetData>
    <row r="1" spans="1:9" x14ac:dyDescent="0.25">
      <c r="A1" t="s">
        <v>135</v>
      </c>
    </row>
    <row r="2" spans="1:9" ht="15.75" thickBot="1" x14ac:dyDescent="0.3"/>
    <row r="3" spans="1:9" x14ac:dyDescent="0.25">
      <c r="A3" s="105" t="s">
        <v>136</v>
      </c>
      <c r="B3" s="105"/>
    </row>
    <row r="4" spans="1:9" x14ac:dyDescent="0.25">
      <c r="A4" s="102" t="s">
        <v>137</v>
      </c>
      <c r="B4" s="102">
        <v>0.7144076100251131</v>
      </c>
    </row>
    <row r="5" spans="1:9" x14ac:dyDescent="0.25">
      <c r="A5" s="102" t="s">
        <v>138</v>
      </c>
      <c r="B5" s="102">
        <v>0.5103782332617941</v>
      </c>
    </row>
    <row r="6" spans="1:9" x14ac:dyDescent="0.25">
      <c r="A6" s="102" t="s">
        <v>139</v>
      </c>
      <c r="B6" s="102">
        <v>0.50410103112412474</v>
      </c>
    </row>
    <row r="7" spans="1:9" x14ac:dyDescent="0.25">
      <c r="A7" s="102" t="s">
        <v>140</v>
      </c>
      <c r="B7" s="102">
        <v>9271.4913151504134</v>
      </c>
    </row>
    <row r="8" spans="1:9" ht="15.75" thickBot="1" x14ac:dyDescent="0.3">
      <c r="A8" s="103" t="s">
        <v>141</v>
      </c>
      <c r="B8" s="103">
        <v>80</v>
      </c>
    </row>
    <row r="10" spans="1:9" ht="15.75" thickBot="1" x14ac:dyDescent="0.3">
      <c r="A10" t="s">
        <v>142</v>
      </c>
    </row>
    <row r="11" spans="1:9" x14ac:dyDescent="0.25">
      <c r="A11" s="104"/>
      <c r="B11" s="104" t="s">
        <v>146</v>
      </c>
      <c r="C11" s="104" t="s">
        <v>147</v>
      </c>
      <c r="D11" s="104" t="s">
        <v>148</v>
      </c>
      <c r="E11" s="104" t="s">
        <v>149</v>
      </c>
      <c r="F11" s="104" t="s">
        <v>150</v>
      </c>
    </row>
    <row r="12" spans="1:9" x14ac:dyDescent="0.25">
      <c r="A12" s="102" t="s">
        <v>143</v>
      </c>
      <c r="B12" s="102">
        <v>1</v>
      </c>
      <c r="C12" s="102">
        <v>6989163849.2753849</v>
      </c>
      <c r="D12" s="102">
        <v>6989163849.2753849</v>
      </c>
      <c r="E12" s="102">
        <v>81.306643002465904</v>
      </c>
      <c r="F12" s="102">
        <v>1.0001346674791251E-13</v>
      </c>
    </row>
    <row r="13" spans="1:9" x14ac:dyDescent="0.25">
      <c r="A13" s="102" t="s">
        <v>144</v>
      </c>
      <c r="B13" s="102">
        <v>78</v>
      </c>
      <c r="C13" s="102">
        <v>6704922994.1389446</v>
      </c>
      <c r="D13" s="102">
        <v>85960551.206909552</v>
      </c>
      <c r="E13" s="102"/>
      <c r="F13" s="102"/>
    </row>
    <row r="14" spans="1:9" ht="15.75" thickBot="1" x14ac:dyDescent="0.3">
      <c r="A14" s="103" t="s">
        <v>12</v>
      </c>
      <c r="B14" s="103">
        <v>79</v>
      </c>
      <c r="C14" s="103">
        <v>13694086843.41433</v>
      </c>
      <c r="D14" s="103"/>
      <c r="E14" s="103"/>
      <c r="F14" s="103"/>
    </row>
    <row r="15" spans="1:9" ht="15.75" thickBot="1" x14ac:dyDescent="0.3"/>
    <row r="16" spans="1:9" x14ac:dyDescent="0.25">
      <c r="A16" s="104"/>
      <c r="B16" s="104" t="s">
        <v>151</v>
      </c>
      <c r="C16" s="104" t="s">
        <v>140</v>
      </c>
      <c r="D16" s="104" t="s">
        <v>152</v>
      </c>
      <c r="E16" s="104" t="s">
        <v>153</v>
      </c>
      <c r="F16" s="104" t="s">
        <v>154</v>
      </c>
      <c r="G16" s="104" t="s">
        <v>155</v>
      </c>
      <c r="H16" s="104" t="s">
        <v>156</v>
      </c>
      <c r="I16" s="104" t="s">
        <v>157</v>
      </c>
    </row>
    <row r="17" spans="1:9" x14ac:dyDescent="0.25">
      <c r="A17" s="102" t="s">
        <v>145</v>
      </c>
      <c r="B17" s="102">
        <v>9821.9087525613104</v>
      </c>
      <c r="C17" s="102">
        <v>2092.7579120815399</v>
      </c>
      <c r="D17" s="102">
        <v>4.6932847300966847</v>
      </c>
      <c r="E17" s="102">
        <v>1.1290664183244182E-5</v>
      </c>
      <c r="F17" s="102">
        <v>5655.5477975613003</v>
      </c>
      <c r="G17" s="102">
        <v>13988.269707561321</v>
      </c>
      <c r="H17" s="102">
        <v>5655.5477975613003</v>
      </c>
      <c r="I17" s="102">
        <v>13988.269707561321</v>
      </c>
    </row>
    <row r="18" spans="1:9" ht="15.75" thickBot="1" x14ac:dyDescent="0.3">
      <c r="A18" s="103" t="s">
        <v>166</v>
      </c>
      <c r="B18" s="103">
        <v>404.76428547946807</v>
      </c>
      <c r="C18" s="103">
        <v>44.888921406591031</v>
      </c>
      <c r="D18" s="103">
        <v>9.0170196297039258</v>
      </c>
      <c r="E18" s="103">
        <v>1.0001346674791251E-13</v>
      </c>
      <c r="F18" s="103">
        <v>315.39730787503788</v>
      </c>
      <c r="G18" s="103">
        <v>494.13126308389826</v>
      </c>
      <c r="H18" s="103">
        <v>315.39730787503788</v>
      </c>
      <c r="I18" s="103">
        <v>494.13126308389826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0"/>
  <sheetViews>
    <sheetView tabSelected="1" topLeftCell="A374" zoomScale="130" zoomScaleNormal="130" workbookViewId="0">
      <selection activeCell="G381" sqref="G381"/>
    </sheetView>
  </sheetViews>
  <sheetFormatPr baseColWidth="10" defaultColWidth="11.5703125" defaultRowHeight="11.25" x14ac:dyDescent="0.2"/>
  <cols>
    <col min="1" max="1" width="4.7109375" style="6" customWidth="1"/>
    <col min="2" max="2" width="11.5703125" style="6" customWidth="1"/>
    <col min="3" max="6" width="11.5703125" style="6"/>
    <col min="7" max="7" width="15.28515625" style="6" customWidth="1"/>
    <col min="8" max="8" width="14" style="6" customWidth="1"/>
    <col min="9" max="9" width="14.85546875" style="6" customWidth="1"/>
    <col min="10" max="237" width="11.5703125" style="6"/>
    <col min="238" max="238" width="4.7109375" style="6" customWidth="1"/>
    <col min="239" max="245" width="11.5703125" style="6" customWidth="1"/>
    <col min="246" max="246" width="13.28515625" style="6" customWidth="1"/>
    <col min="247" max="493" width="11.5703125" style="6"/>
    <col min="494" max="494" width="4.7109375" style="6" customWidth="1"/>
    <col min="495" max="501" width="11.5703125" style="6" customWidth="1"/>
    <col min="502" max="502" width="13.28515625" style="6" customWidth="1"/>
    <col min="503" max="749" width="11.5703125" style="6"/>
    <col min="750" max="750" width="4.7109375" style="6" customWidth="1"/>
    <col min="751" max="757" width="11.5703125" style="6" customWidth="1"/>
    <col min="758" max="758" width="13.28515625" style="6" customWidth="1"/>
    <col min="759" max="1005" width="11.5703125" style="6"/>
    <col min="1006" max="1006" width="4.7109375" style="6" customWidth="1"/>
    <col min="1007" max="1013" width="11.5703125" style="6" customWidth="1"/>
    <col min="1014" max="1014" width="13.28515625" style="6" customWidth="1"/>
    <col min="1015" max="1261" width="11.5703125" style="6"/>
    <col min="1262" max="1262" width="4.7109375" style="6" customWidth="1"/>
    <col min="1263" max="1269" width="11.5703125" style="6" customWidth="1"/>
    <col min="1270" max="1270" width="13.28515625" style="6" customWidth="1"/>
    <col min="1271" max="1517" width="11.5703125" style="6"/>
    <col min="1518" max="1518" width="4.7109375" style="6" customWidth="1"/>
    <col min="1519" max="1525" width="11.5703125" style="6" customWidth="1"/>
    <col min="1526" max="1526" width="13.28515625" style="6" customWidth="1"/>
    <col min="1527" max="1773" width="11.5703125" style="6"/>
    <col min="1774" max="1774" width="4.7109375" style="6" customWidth="1"/>
    <col min="1775" max="1781" width="11.5703125" style="6" customWidth="1"/>
    <col min="1782" max="1782" width="13.28515625" style="6" customWidth="1"/>
    <col min="1783" max="2029" width="11.5703125" style="6"/>
    <col min="2030" max="2030" width="4.7109375" style="6" customWidth="1"/>
    <col min="2031" max="2037" width="11.5703125" style="6" customWidth="1"/>
    <col min="2038" max="2038" width="13.28515625" style="6" customWidth="1"/>
    <col min="2039" max="2285" width="11.5703125" style="6"/>
    <col min="2286" max="2286" width="4.7109375" style="6" customWidth="1"/>
    <col min="2287" max="2293" width="11.5703125" style="6" customWidth="1"/>
    <col min="2294" max="2294" width="13.28515625" style="6" customWidth="1"/>
    <col min="2295" max="2541" width="11.5703125" style="6"/>
    <col min="2542" max="2542" width="4.7109375" style="6" customWidth="1"/>
    <col min="2543" max="2549" width="11.5703125" style="6" customWidth="1"/>
    <col min="2550" max="2550" width="13.28515625" style="6" customWidth="1"/>
    <col min="2551" max="2797" width="11.5703125" style="6"/>
    <col min="2798" max="2798" width="4.7109375" style="6" customWidth="1"/>
    <col min="2799" max="2805" width="11.5703125" style="6" customWidth="1"/>
    <col min="2806" max="2806" width="13.28515625" style="6" customWidth="1"/>
    <col min="2807" max="3053" width="11.5703125" style="6"/>
    <col min="3054" max="3054" width="4.7109375" style="6" customWidth="1"/>
    <col min="3055" max="3061" width="11.5703125" style="6" customWidth="1"/>
    <col min="3062" max="3062" width="13.28515625" style="6" customWidth="1"/>
    <col min="3063" max="3309" width="11.5703125" style="6"/>
    <col min="3310" max="3310" width="4.7109375" style="6" customWidth="1"/>
    <col min="3311" max="3317" width="11.5703125" style="6" customWidth="1"/>
    <col min="3318" max="3318" width="13.28515625" style="6" customWidth="1"/>
    <col min="3319" max="3565" width="11.5703125" style="6"/>
    <col min="3566" max="3566" width="4.7109375" style="6" customWidth="1"/>
    <col min="3567" max="3573" width="11.5703125" style="6" customWidth="1"/>
    <col min="3574" max="3574" width="13.28515625" style="6" customWidth="1"/>
    <col min="3575" max="3821" width="11.5703125" style="6"/>
    <col min="3822" max="3822" width="4.7109375" style="6" customWidth="1"/>
    <col min="3823" max="3829" width="11.5703125" style="6" customWidth="1"/>
    <col min="3830" max="3830" width="13.28515625" style="6" customWidth="1"/>
    <col min="3831" max="4077" width="11.5703125" style="6"/>
    <col min="4078" max="4078" width="4.7109375" style="6" customWidth="1"/>
    <col min="4079" max="4085" width="11.5703125" style="6" customWidth="1"/>
    <col min="4086" max="4086" width="13.28515625" style="6" customWidth="1"/>
    <col min="4087" max="4333" width="11.5703125" style="6"/>
    <col min="4334" max="4334" width="4.7109375" style="6" customWidth="1"/>
    <col min="4335" max="4341" width="11.5703125" style="6" customWidth="1"/>
    <col min="4342" max="4342" width="13.28515625" style="6" customWidth="1"/>
    <col min="4343" max="4589" width="11.5703125" style="6"/>
    <col min="4590" max="4590" width="4.7109375" style="6" customWidth="1"/>
    <col min="4591" max="4597" width="11.5703125" style="6" customWidth="1"/>
    <col min="4598" max="4598" width="13.28515625" style="6" customWidth="1"/>
    <col min="4599" max="4845" width="11.5703125" style="6"/>
    <col min="4846" max="4846" width="4.7109375" style="6" customWidth="1"/>
    <col min="4847" max="4853" width="11.5703125" style="6" customWidth="1"/>
    <col min="4854" max="4854" width="13.28515625" style="6" customWidth="1"/>
    <col min="4855" max="5101" width="11.5703125" style="6"/>
    <col min="5102" max="5102" width="4.7109375" style="6" customWidth="1"/>
    <col min="5103" max="5109" width="11.5703125" style="6" customWidth="1"/>
    <col min="5110" max="5110" width="13.28515625" style="6" customWidth="1"/>
    <col min="5111" max="5357" width="11.5703125" style="6"/>
    <col min="5358" max="5358" width="4.7109375" style="6" customWidth="1"/>
    <col min="5359" max="5365" width="11.5703125" style="6" customWidth="1"/>
    <col min="5366" max="5366" width="13.28515625" style="6" customWidth="1"/>
    <col min="5367" max="5613" width="11.5703125" style="6"/>
    <col min="5614" max="5614" width="4.7109375" style="6" customWidth="1"/>
    <col min="5615" max="5621" width="11.5703125" style="6" customWidth="1"/>
    <col min="5622" max="5622" width="13.28515625" style="6" customWidth="1"/>
    <col min="5623" max="5869" width="11.5703125" style="6"/>
    <col min="5870" max="5870" width="4.7109375" style="6" customWidth="1"/>
    <col min="5871" max="5877" width="11.5703125" style="6" customWidth="1"/>
    <col min="5878" max="5878" width="13.28515625" style="6" customWidth="1"/>
    <col min="5879" max="6125" width="11.5703125" style="6"/>
    <col min="6126" max="6126" width="4.7109375" style="6" customWidth="1"/>
    <col min="6127" max="6133" width="11.5703125" style="6" customWidth="1"/>
    <col min="6134" max="6134" width="13.28515625" style="6" customWidth="1"/>
    <col min="6135" max="6381" width="11.5703125" style="6"/>
    <col min="6382" max="6382" width="4.7109375" style="6" customWidth="1"/>
    <col min="6383" max="6389" width="11.5703125" style="6" customWidth="1"/>
    <col min="6390" max="6390" width="13.28515625" style="6" customWidth="1"/>
    <col min="6391" max="6637" width="11.5703125" style="6"/>
    <col min="6638" max="6638" width="4.7109375" style="6" customWidth="1"/>
    <col min="6639" max="6645" width="11.5703125" style="6" customWidth="1"/>
    <col min="6646" max="6646" width="13.28515625" style="6" customWidth="1"/>
    <col min="6647" max="6893" width="11.5703125" style="6"/>
    <col min="6894" max="6894" width="4.7109375" style="6" customWidth="1"/>
    <col min="6895" max="6901" width="11.5703125" style="6" customWidth="1"/>
    <col min="6902" max="6902" width="13.28515625" style="6" customWidth="1"/>
    <col min="6903" max="7149" width="11.5703125" style="6"/>
    <col min="7150" max="7150" width="4.7109375" style="6" customWidth="1"/>
    <col min="7151" max="7157" width="11.5703125" style="6" customWidth="1"/>
    <col min="7158" max="7158" width="13.28515625" style="6" customWidth="1"/>
    <col min="7159" max="7405" width="11.5703125" style="6"/>
    <col min="7406" max="7406" width="4.7109375" style="6" customWidth="1"/>
    <col min="7407" max="7413" width="11.5703125" style="6" customWidth="1"/>
    <col min="7414" max="7414" width="13.28515625" style="6" customWidth="1"/>
    <col min="7415" max="7661" width="11.5703125" style="6"/>
    <col min="7662" max="7662" width="4.7109375" style="6" customWidth="1"/>
    <col min="7663" max="7669" width="11.5703125" style="6" customWidth="1"/>
    <col min="7670" max="7670" width="13.28515625" style="6" customWidth="1"/>
    <col min="7671" max="7917" width="11.5703125" style="6"/>
    <col min="7918" max="7918" width="4.7109375" style="6" customWidth="1"/>
    <col min="7919" max="7925" width="11.5703125" style="6" customWidth="1"/>
    <col min="7926" max="7926" width="13.28515625" style="6" customWidth="1"/>
    <col min="7927" max="8173" width="11.5703125" style="6"/>
    <col min="8174" max="8174" width="4.7109375" style="6" customWidth="1"/>
    <col min="8175" max="8181" width="11.5703125" style="6" customWidth="1"/>
    <col min="8182" max="8182" width="13.28515625" style="6" customWidth="1"/>
    <col min="8183" max="8429" width="11.5703125" style="6"/>
    <col min="8430" max="8430" width="4.7109375" style="6" customWidth="1"/>
    <col min="8431" max="8437" width="11.5703125" style="6" customWidth="1"/>
    <col min="8438" max="8438" width="13.28515625" style="6" customWidth="1"/>
    <col min="8439" max="8685" width="11.5703125" style="6"/>
    <col min="8686" max="8686" width="4.7109375" style="6" customWidth="1"/>
    <col min="8687" max="8693" width="11.5703125" style="6" customWidth="1"/>
    <col min="8694" max="8694" width="13.28515625" style="6" customWidth="1"/>
    <col min="8695" max="8941" width="11.5703125" style="6"/>
    <col min="8942" max="8942" width="4.7109375" style="6" customWidth="1"/>
    <col min="8943" max="8949" width="11.5703125" style="6" customWidth="1"/>
    <col min="8950" max="8950" width="13.28515625" style="6" customWidth="1"/>
    <col min="8951" max="9197" width="11.5703125" style="6"/>
    <col min="9198" max="9198" width="4.7109375" style="6" customWidth="1"/>
    <col min="9199" max="9205" width="11.5703125" style="6" customWidth="1"/>
    <col min="9206" max="9206" width="13.28515625" style="6" customWidth="1"/>
    <col min="9207" max="9453" width="11.5703125" style="6"/>
    <col min="9454" max="9454" width="4.7109375" style="6" customWidth="1"/>
    <col min="9455" max="9461" width="11.5703125" style="6" customWidth="1"/>
    <col min="9462" max="9462" width="13.28515625" style="6" customWidth="1"/>
    <col min="9463" max="9709" width="11.5703125" style="6"/>
    <col min="9710" max="9710" width="4.7109375" style="6" customWidth="1"/>
    <col min="9711" max="9717" width="11.5703125" style="6" customWidth="1"/>
    <col min="9718" max="9718" width="13.28515625" style="6" customWidth="1"/>
    <col min="9719" max="9965" width="11.5703125" style="6"/>
    <col min="9966" max="9966" width="4.7109375" style="6" customWidth="1"/>
    <col min="9967" max="9973" width="11.5703125" style="6" customWidth="1"/>
    <col min="9974" max="9974" width="13.28515625" style="6" customWidth="1"/>
    <col min="9975" max="10221" width="11.5703125" style="6"/>
    <col min="10222" max="10222" width="4.7109375" style="6" customWidth="1"/>
    <col min="10223" max="10229" width="11.5703125" style="6" customWidth="1"/>
    <col min="10230" max="10230" width="13.28515625" style="6" customWidth="1"/>
    <col min="10231" max="10477" width="11.5703125" style="6"/>
    <col min="10478" max="10478" width="4.7109375" style="6" customWidth="1"/>
    <col min="10479" max="10485" width="11.5703125" style="6" customWidth="1"/>
    <col min="10486" max="10486" width="13.28515625" style="6" customWidth="1"/>
    <col min="10487" max="10733" width="11.5703125" style="6"/>
    <col min="10734" max="10734" width="4.7109375" style="6" customWidth="1"/>
    <col min="10735" max="10741" width="11.5703125" style="6" customWidth="1"/>
    <col min="10742" max="10742" width="13.28515625" style="6" customWidth="1"/>
    <col min="10743" max="10989" width="11.5703125" style="6"/>
    <col min="10990" max="10990" width="4.7109375" style="6" customWidth="1"/>
    <col min="10991" max="10997" width="11.5703125" style="6" customWidth="1"/>
    <col min="10998" max="10998" width="13.28515625" style="6" customWidth="1"/>
    <col min="10999" max="11245" width="11.5703125" style="6"/>
    <col min="11246" max="11246" width="4.7109375" style="6" customWidth="1"/>
    <col min="11247" max="11253" width="11.5703125" style="6" customWidth="1"/>
    <col min="11254" max="11254" width="13.28515625" style="6" customWidth="1"/>
    <col min="11255" max="11501" width="11.5703125" style="6"/>
    <col min="11502" max="11502" width="4.7109375" style="6" customWidth="1"/>
    <col min="11503" max="11509" width="11.5703125" style="6" customWidth="1"/>
    <col min="11510" max="11510" width="13.28515625" style="6" customWidth="1"/>
    <col min="11511" max="11757" width="11.5703125" style="6"/>
    <col min="11758" max="11758" width="4.7109375" style="6" customWidth="1"/>
    <col min="11759" max="11765" width="11.5703125" style="6" customWidth="1"/>
    <col min="11766" max="11766" width="13.28515625" style="6" customWidth="1"/>
    <col min="11767" max="12013" width="11.5703125" style="6"/>
    <col min="12014" max="12014" width="4.7109375" style="6" customWidth="1"/>
    <col min="12015" max="12021" width="11.5703125" style="6" customWidth="1"/>
    <col min="12022" max="12022" width="13.28515625" style="6" customWidth="1"/>
    <col min="12023" max="12269" width="11.5703125" style="6"/>
    <col min="12270" max="12270" width="4.7109375" style="6" customWidth="1"/>
    <col min="12271" max="12277" width="11.5703125" style="6" customWidth="1"/>
    <col min="12278" max="12278" width="13.28515625" style="6" customWidth="1"/>
    <col min="12279" max="12525" width="11.5703125" style="6"/>
    <col min="12526" max="12526" width="4.7109375" style="6" customWidth="1"/>
    <col min="12527" max="12533" width="11.5703125" style="6" customWidth="1"/>
    <col min="12534" max="12534" width="13.28515625" style="6" customWidth="1"/>
    <col min="12535" max="12781" width="11.5703125" style="6"/>
    <col min="12782" max="12782" width="4.7109375" style="6" customWidth="1"/>
    <col min="12783" max="12789" width="11.5703125" style="6" customWidth="1"/>
    <col min="12790" max="12790" width="13.28515625" style="6" customWidth="1"/>
    <col min="12791" max="13037" width="11.5703125" style="6"/>
    <col min="13038" max="13038" width="4.7109375" style="6" customWidth="1"/>
    <col min="13039" max="13045" width="11.5703125" style="6" customWidth="1"/>
    <col min="13046" max="13046" width="13.28515625" style="6" customWidth="1"/>
    <col min="13047" max="13293" width="11.5703125" style="6"/>
    <col min="13294" max="13294" width="4.7109375" style="6" customWidth="1"/>
    <col min="13295" max="13301" width="11.5703125" style="6" customWidth="1"/>
    <col min="13302" max="13302" width="13.28515625" style="6" customWidth="1"/>
    <col min="13303" max="13549" width="11.5703125" style="6"/>
    <col min="13550" max="13550" width="4.7109375" style="6" customWidth="1"/>
    <col min="13551" max="13557" width="11.5703125" style="6" customWidth="1"/>
    <col min="13558" max="13558" width="13.28515625" style="6" customWidth="1"/>
    <col min="13559" max="13805" width="11.5703125" style="6"/>
    <col min="13806" max="13806" width="4.7109375" style="6" customWidth="1"/>
    <col min="13807" max="13813" width="11.5703125" style="6" customWidth="1"/>
    <col min="13814" max="13814" width="13.28515625" style="6" customWidth="1"/>
    <col min="13815" max="14061" width="11.5703125" style="6"/>
    <col min="14062" max="14062" width="4.7109375" style="6" customWidth="1"/>
    <col min="14063" max="14069" width="11.5703125" style="6" customWidth="1"/>
    <col min="14070" max="14070" width="13.28515625" style="6" customWidth="1"/>
    <col min="14071" max="14317" width="11.5703125" style="6"/>
    <col min="14318" max="14318" width="4.7109375" style="6" customWidth="1"/>
    <col min="14319" max="14325" width="11.5703125" style="6" customWidth="1"/>
    <col min="14326" max="14326" width="13.28515625" style="6" customWidth="1"/>
    <col min="14327" max="14573" width="11.5703125" style="6"/>
    <col min="14574" max="14574" width="4.7109375" style="6" customWidth="1"/>
    <col min="14575" max="14581" width="11.5703125" style="6" customWidth="1"/>
    <col min="14582" max="14582" width="13.28515625" style="6" customWidth="1"/>
    <col min="14583" max="14829" width="11.5703125" style="6"/>
    <col min="14830" max="14830" width="4.7109375" style="6" customWidth="1"/>
    <col min="14831" max="14837" width="11.5703125" style="6" customWidth="1"/>
    <col min="14838" max="14838" width="13.28515625" style="6" customWidth="1"/>
    <col min="14839" max="15085" width="11.5703125" style="6"/>
    <col min="15086" max="15086" width="4.7109375" style="6" customWidth="1"/>
    <col min="15087" max="15093" width="11.5703125" style="6" customWidth="1"/>
    <col min="15094" max="15094" width="13.28515625" style="6" customWidth="1"/>
    <col min="15095" max="15341" width="11.5703125" style="6"/>
    <col min="15342" max="15342" width="4.7109375" style="6" customWidth="1"/>
    <col min="15343" max="15349" width="11.5703125" style="6" customWidth="1"/>
    <col min="15350" max="15350" width="13.28515625" style="6" customWidth="1"/>
    <col min="15351" max="15597" width="11.5703125" style="6"/>
    <col min="15598" max="15598" width="4.7109375" style="6" customWidth="1"/>
    <col min="15599" max="15605" width="11.5703125" style="6" customWidth="1"/>
    <col min="15606" max="15606" width="13.28515625" style="6" customWidth="1"/>
    <col min="15607" max="15853" width="11.5703125" style="6"/>
    <col min="15854" max="15854" width="4.7109375" style="6" customWidth="1"/>
    <col min="15855" max="15861" width="11.5703125" style="6" customWidth="1"/>
    <col min="15862" max="15862" width="13.28515625" style="6" customWidth="1"/>
    <col min="15863" max="16109" width="11.5703125" style="6"/>
    <col min="16110" max="16110" width="4.7109375" style="6" customWidth="1"/>
    <col min="16111" max="16117" width="11.5703125" style="6" customWidth="1"/>
    <col min="16118" max="16118" width="13.28515625" style="6" customWidth="1"/>
    <col min="16119" max="16384" width="11.5703125" style="6"/>
  </cols>
  <sheetData>
    <row r="1" spans="1:2" s="1" customFormat="1" x14ac:dyDescent="0.2">
      <c r="B1" s="3"/>
    </row>
    <row r="2" spans="1:2" s="66" customFormat="1" x14ac:dyDescent="0.2">
      <c r="B2" s="73"/>
    </row>
    <row r="3" spans="1:2" s="66" customFormat="1" ht="15.75" x14ac:dyDescent="0.25">
      <c r="A3" s="74" t="s">
        <v>123</v>
      </c>
      <c r="B3" s="73"/>
    </row>
    <row r="4" spans="1:2" s="66" customFormat="1" x14ac:dyDescent="0.2">
      <c r="B4" s="73"/>
    </row>
    <row r="5" spans="1:2" s="66" customFormat="1" x14ac:dyDescent="0.2">
      <c r="B5" s="75" t="s">
        <v>124</v>
      </c>
    </row>
    <row r="6" spans="1:2" s="66" customFormat="1" x14ac:dyDescent="0.2">
      <c r="B6" s="75" t="s">
        <v>125</v>
      </c>
    </row>
    <row r="7" spans="1:2" s="66" customFormat="1" x14ac:dyDescent="0.2">
      <c r="B7" s="75" t="s">
        <v>128</v>
      </c>
    </row>
    <row r="8" spans="1:2" s="66" customFormat="1" x14ac:dyDescent="0.2">
      <c r="B8" s="75" t="s">
        <v>126</v>
      </c>
    </row>
    <row r="9" spans="1:2" s="66" customFormat="1" x14ac:dyDescent="0.2">
      <c r="B9" s="75" t="s">
        <v>130</v>
      </c>
    </row>
    <row r="10" spans="1:2" s="66" customFormat="1" x14ac:dyDescent="0.2">
      <c r="B10" s="75" t="s">
        <v>191</v>
      </c>
    </row>
    <row r="11" spans="1:2" s="66" customFormat="1" x14ac:dyDescent="0.2">
      <c r="B11" s="75" t="s">
        <v>197</v>
      </c>
    </row>
    <row r="12" spans="1:2" s="66" customFormat="1" x14ac:dyDescent="0.2">
      <c r="B12" s="75" t="s">
        <v>198</v>
      </c>
    </row>
    <row r="13" spans="1:2" s="66" customFormat="1" x14ac:dyDescent="0.2">
      <c r="B13" s="75"/>
    </row>
    <row r="14" spans="1:2" s="66" customFormat="1" x14ac:dyDescent="0.2">
      <c r="B14" s="75"/>
    </row>
    <row r="15" spans="1:2" s="66" customFormat="1" x14ac:dyDescent="0.2">
      <c r="B15" s="75"/>
    </row>
    <row r="16" spans="1:2" s="66" customFormat="1" x14ac:dyDescent="0.2">
      <c r="B16" s="75"/>
    </row>
    <row r="17" spans="2:4" s="66" customFormat="1" x14ac:dyDescent="0.2">
      <c r="B17" s="75"/>
    </row>
    <row r="18" spans="2:4" s="66" customFormat="1" x14ac:dyDescent="0.2">
      <c r="B18" s="75"/>
    </row>
    <row r="19" spans="2:4" s="66" customFormat="1" x14ac:dyDescent="0.2">
      <c r="B19" s="75"/>
    </row>
    <row r="20" spans="2:4" s="66" customFormat="1" x14ac:dyDescent="0.2">
      <c r="B20" s="75"/>
    </row>
    <row r="21" spans="2:4" s="66" customFormat="1" x14ac:dyDescent="0.2">
      <c r="B21" s="75" t="s">
        <v>159</v>
      </c>
    </row>
    <row r="22" spans="2:4" s="66" customFormat="1" x14ac:dyDescent="0.2">
      <c r="B22" s="82" t="s">
        <v>201</v>
      </c>
      <c r="C22" s="88"/>
      <c r="D22" s="83"/>
    </row>
    <row r="23" spans="2:4" s="66" customFormat="1" ht="12.75" x14ac:dyDescent="0.2">
      <c r="B23" s="87"/>
      <c r="C23" s="89" t="s">
        <v>131</v>
      </c>
      <c r="D23" s="83"/>
    </row>
    <row r="24" spans="2:4" s="66" customFormat="1" ht="12.75" x14ac:dyDescent="0.2">
      <c r="B24" s="87"/>
      <c r="C24" s="90" t="s">
        <v>133</v>
      </c>
      <c r="D24" s="86"/>
    </row>
    <row r="25" spans="2:4" s="66" customFormat="1" x14ac:dyDescent="0.2">
      <c r="B25" s="101" t="s">
        <v>132</v>
      </c>
      <c r="C25" s="84" t="s">
        <v>134</v>
      </c>
      <c r="D25" s="85"/>
    </row>
    <row r="26" spans="2:4" s="66" customFormat="1" x14ac:dyDescent="0.2">
      <c r="B26" s="97" t="s">
        <v>28</v>
      </c>
      <c r="C26" s="98">
        <v>13179.734052746215</v>
      </c>
      <c r="D26" s="91"/>
    </row>
    <row r="27" spans="2:4" x14ac:dyDescent="0.2">
      <c r="B27" s="92" t="s">
        <v>29</v>
      </c>
      <c r="C27" s="50">
        <v>16698.583670270491</v>
      </c>
      <c r="D27" s="93"/>
    </row>
    <row r="28" spans="2:4" x14ac:dyDescent="0.2">
      <c r="B28" s="99" t="s">
        <v>30</v>
      </c>
      <c r="C28" s="100">
        <v>18923.348810463704</v>
      </c>
      <c r="D28" s="93"/>
    </row>
    <row r="29" spans="2:4" x14ac:dyDescent="0.2">
      <c r="B29" s="92" t="s">
        <v>31</v>
      </c>
      <c r="C29" s="50">
        <v>20330.184385524451</v>
      </c>
      <c r="D29" s="93"/>
    </row>
    <row r="30" spans="2:4" x14ac:dyDescent="0.2">
      <c r="B30" s="99" t="s">
        <v>32</v>
      </c>
      <c r="C30" s="100">
        <v>18355.345275991425</v>
      </c>
      <c r="D30" s="93"/>
    </row>
    <row r="31" spans="2:4" x14ac:dyDescent="0.2">
      <c r="B31" s="92" t="s">
        <v>33</v>
      </c>
      <c r="C31" s="50">
        <v>20542.318128111943</v>
      </c>
      <c r="D31" s="93"/>
    </row>
    <row r="32" spans="2:4" x14ac:dyDescent="0.2">
      <c r="B32" s="99" t="s">
        <v>34</v>
      </c>
      <c r="C32" s="100">
        <v>21886.064599647216</v>
      </c>
      <c r="D32" s="93"/>
    </row>
    <row r="33" spans="2:4" x14ac:dyDescent="0.2">
      <c r="B33" s="92" t="s">
        <v>35</v>
      </c>
      <c r="C33" s="50">
        <v>22023.695007200877</v>
      </c>
      <c r="D33" s="93"/>
    </row>
    <row r="34" spans="2:4" x14ac:dyDescent="0.2">
      <c r="B34" s="99" t="s">
        <v>36</v>
      </c>
      <c r="C34" s="100">
        <v>17977.600566499277</v>
      </c>
      <c r="D34" s="93"/>
    </row>
    <row r="35" spans="2:4" x14ac:dyDescent="0.2">
      <c r="B35" s="92" t="s">
        <v>37</v>
      </c>
      <c r="C35" s="50">
        <v>16237.565925941966</v>
      </c>
      <c r="D35" s="93"/>
    </row>
    <row r="36" spans="2:4" x14ac:dyDescent="0.2">
      <c r="B36" s="99" t="s">
        <v>38</v>
      </c>
      <c r="C36" s="100">
        <v>16670.352658254917</v>
      </c>
      <c r="D36" s="93"/>
    </row>
    <row r="37" spans="2:4" x14ac:dyDescent="0.2">
      <c r="B37" s="92" t="s">
        <v>39</v>
      </c>
      <c r="C37" s="50">
        <v>17183.868719161081</v>
      </c>
      <c r="D37" s="93"/>
    </row>
    <row r="38" spans="2:4" x14ac:dyDescent="0.2">
      <c r="B38" s="99" t="s">
        <v>40</v>
      </c>
      <c r="C38" s="100">
        <v>15485.810153465973</v>
      </c>
      <c r="D38" s="93"/>
    </row>
    <row r="39" spans="2:4" x14ac:dyDescent="0.2">
      <c r="B39" s="92" t="s">
        <v>41</v>
      </c>
      <c r="C39" s="50">
        <v>19426.083742973875</v>
      </c>
      <c r="D39" s="93"/>
    </row>
    <row r="40" spans="2:4" x14ac:dyDescent="0.2">
      <c r="B40" s="99" t="s">
        <v>42</v>
      </c>
      <c r="C40" s="100">
        <v>20733.451111436902</v>
      </c>
      <c r="D40" s="93"/>
    </row>
    <row r="41" spans="2:4" x14ac:dyDescent="0.2">
      <c r="B41" s="92" t="s">
        <v>43</v>
      </c>
      <c r="C41" s="50">
        <v>21400.175575407928</v>
      </c>
      <c r="D41" s="93"/>
    </row>
    <row r="42" spans="2:4" x14ac:dyDescent="0.2">
      <c r="B42" s="99" t="s">
        <v>44</v>
      </c>
      <c r="C42" s="100">
        <v>19329.828385521087</v>
      </c>
      <c r="D42" s="93"/>
    </row>
    <row r="43" spans="2:4" x14ac:dyDescent="0.2">
      <c r="B43" s="92" t="s">
        <v>45</v>
      </c>
      <c r="C43" s="50">
        <v>23673.208948365675</v>
      </c>
      <c r="D43" s="93"/>
    </row>
    <row r="44" spans="2:4" x14ac:dyDescent="0.2">
      <c r="B44" s="99" t="s">
        <v>46</v>
      </c>
      <c r="C44" s="100">
        <v>25473.97631903884</v>
      </c>
      <c r="D44" s="93"/>
    </row>
    <row r="45" spans="2:4" x14ac:dyDescent="0.2">
      <c r="B45" s="92" t="s">
        <v>47</v>
      </c>
      <c r="C45" s="50">
        <v>26359.722235663477</v>
      </c>
      <c r="D45" s="93"/>
    </row>
    <row r="46" spans="2:4" x14ac:dyDescent="0.2">
      <c r="B46" s="99" t="s">
        <v>48</v>
      </c>
      <c r="C46" s="100">
        <v>24438.45784063368</v>
      </c>
      <c r="D46" s="93"/>
    </row>
    <row r="47" spans="2:4" x14ac:dyDescent="0.2">
      <c r="B47" s="92" t="s">
        <v>49</v>
      </c>
      <c r="C47" s="50">
        <v>27324.891674456947</v>
      </c>
      <c r="D47" s="93"/>
    </row>
    <row r="48" spans="2:4" x14ac:dyDescent="0.2">
      <c r="B48" s="99" t="s">
        <v>50</v>
      </c>
      <c r="C48" s="100">
        <v>26081.892121206933</v>
      </c>
      <c r="D48" s="93"/>
    </row>
    <row r="49" spans="2:4" x14ac:dyDescent="0.2">
      <c r="B49" s="92" t="s">
        <v>51</v>
      </c>
      <c r="C49" s="50">
        <v>24195.842643192198</v>
      </c>
      <c r="D49" s="93"/>
    </row>
    <row r="50" spans="2:4" x14ac:dyDescent="0.2">
      <c r="B50" s="99" t="s">
        <v>52</v>
      </c>
      <c r="C50" s="100">
        <v>19046.372314750399</v>
      </c>
      <c r="D50" s="93"/>
    </row>
    <row r="51" spans="2:4" x14ac:dyDescent="0.2">
      <c r="B51" s="92" t="s">
        <v>53</v>
      </c>
      <c r="C51" s="50">
        <v>21191.180611232616</v>
      </c>
      <c r="D51" s="93"/>
    </row>
    <row r="52" spans="2:4" x14ac:dyDescent="0.2">
      <c r="B52" s="99" t="s">
        <v>54</v>
      </c>
      <c r="C52" s="100">
        <v>23493.934808578953</v>
      </c>
      <c r="D52" s="93"/>
    </row>
    <row r="53" spans="2:4" x14ac:dyDescent="0.2">
      <c r="B53" s="92" t="s">
        <v>55</v>
      </c>
      <c r="C53" s="50">
        <v>22956.837060354694</v>
      </c>
      <c r="D53" s="93"/>
    </row>
    <row r="54" spans="2:4" x14ac:dyDescent="0.2">
      <c r="B54" s="99" t="s">
        <v>56</v>
      </c>
      <c r="C54" s="100">
        <v>17897.803277216281</v>
      </c>
      <c r="D54" s="93"/>
    </row>
    <row r="55" spans="2:4" x14ac:dyDescent="0.2">
      <c r="B55" s="92" t="s">
        <v>57</v>
      </c>
      <c r="C55" s="50">
        <v>19662.191149355545</v>
      </c>
      <c r="D55" s="93"/>
    </row>
    <row r="56" spans="2:4" x14ac:dyDescent="0.2">
      <c r="B56" s="99" t="s">
        <v>58</v>
      </c>
      <c r="C56" s="100">
        <v>20794.707387121765</v>
      </c>
      <c r="D56" s="93"/>
    </row>
    <row r="57" spans="2:4" x14ac:dyDescent="0.2">
      <c r="B57" s="92" t="s">
        <v>59</v>
      </c>
      <c r="C57" s="50">
        <v>20563.192355998202</v>
      </c>
      <c r="D57" s="93"/>
    </row>
    <row r="58" spans="2:4" x14ac:dyDescent="0.2">
      <c r="B58" s="99" t="s">
        <v>60</v>
      </c>
      <c r="C58" s="100">
        <v>15436.201303120582</v>
      </c>
      <c r="D58" s="93"/>
    </row>
    <row r="59" spans="2:4" x14ac:dyDescent="0.2">
      <c r="B59" s="92" t="s">
        <v>61</v>
      </c>
      <c r="C59" s="50">
        <v>16880.084071962818</v>
      </c>
      <c r="D59" s="93"/>
    </row>
    <row r="60" spans="2:4" x14ac:dyDescent="0.2">
      <c r="B60" s="99" t="s">
        <v>62</v>
      </c>
      <c r="C60" s="100">
        <v>14667.154865073866</v>
      </c>
      <c r="D60" s="93"/>
    </row>
    <row r="61" spans="2:4" x14ac:dyDescent="0.2">
      <c r="B61" s="92" t="s">
        <v>63</v>
      </c>
      <c r="C61" s="50">
        <v>12168.101618179957</v>
      </c>
      <c r="D61" s="93"/>
    </row>
    <row r="62" spans="2:4" x14ac:dyDescent="0.2">
      <c r="B62" s="99" t="s">
        <v>64</v>
      </c>
      <c r="C62" s="100">
        <v>7061.0774336090344</v>
      </c>
      <c r="D62" s="93"/>
    </row>
    <row r="63" spans="2:4" x14ac:dyDescent="0.2">
      <c r="B63" s="92" t="s">
        <v>65</v>
      </c>
      <c r="C63" s="50">
        <v>8235.0867729288984</v>
      </c>
      <c r="D63" s="93"/>
    </row>
    <row r="64" spans="2:4" x14ac:dyDescent="0.2">
      <c r="B64" s="99" t="s">
        <v>66</v>
      </c>
      <c r="C64" s="100">
        <v>8027.981572434297</v>
      </c>
      <c r="D64" s="93"/>
    </row>
    <row r="65" spans="2:4" x14ac:dyDescent="0.2">
      <c r="B65" s="92" t="s">
        <v>67</v>
      </c>
      <c r="C65" s="50">
        <v>9675.4693186660024</v>
      </c>
      <c r="D65" s="93"/>
    </row>
    <row r="66" spans="2:4" x14ac:dyDescent="0.2">
      <c r="B66" s="99" t="s">
        <v>68</v>
      </c>
      <c r="C66" s="100">
        <v>8651.0710950102784</v>
      </c>
      <c r="D66" s="93"/>
    </row>
    <row r="67" spans="2:4" x14ac:dyDescent="0.2">
      <c r="B67" s="92" t="s">
        <v>69</v>
      </c>
      <c r="C67" s="50">
        <v>11240.015807443317</v>
      </c>
      <c r="D67" s="93"/>
    </row>
    <row r="68" spans="2:4" x14ac:dyDescent="0.2">
      <c r="B68" s="99" t="s">
        <v>70</v>
      </c>
      <c r="C68" s="100">
        <v>12443.727050879645</v>
      </c>
      <c r="D68" s="93"/>
    </row>
    <row r="69" spans="2:4" x14ac:dyDescent="0.2">
      <c r="B69" s="92" t="s">
        <v>71</v>
      </c>
      <c r="C69" s="50">
        <v>15604.416362832731</v>
      </c>
      <c r="D69" s="93"/>
    </row>
    <row r="70" spans="2:4" x14ac:dyDescent="0.2">
      <c r="B70" s="99" t="s">
        <v>72</v>
      </c>
      <c r="C70" s="100">
        <v>15419.205694622338</v>
      </c>
      <c r="D70" s="93"/>
    </row>
    <row r="71" spans="2:4" x14ac:dyDescent="0.2">
      <c r="B71" s="92" t="s">
        <v>73</v>
      </c>
      <c r="C71" s="50">
        <v>17353.586519792007</v>
      </c>
      <c r="D71" s="93"/>
    </row>
    <row r="72" spans="2:4" x14ac:dyDescent="0.2">
      <c r="B72" s="99" t="s">
        <v>74</v>
      </c>
      <c r="C72" s="100">
        <v>19440.932625915651</v>
      </c>
      <c r="D72" s="93"/>
    </row>
    <row r="73" spans="2:4" x14ac:dyDescent="0.2">
      <c r="B73" s="92" t="s">
        <v>75</v>
      </c>
      <c r="C73" s="50">
        <v>20755.496314559325</v>
      </c>
      <c r="D73" s="93"/>
    </row>
    <row r="74" spans="2:4" x14ac:dyDescent="0.2">
      <c r="B74" s="99" t="s">
        <v>76</v>
      </c>
      <c r="C74" s="100">
        <v>17966.502946278237</v>
      </c>
      <c r="D74" s="93"/>
    </row>
    <row r="75" spans="2:4" x14ac:dyDescent="0.2">
      <c r="B75" s="92" t="s">
        <v>77</v>
      </c>
      <c r="C75" s="50">
        <v>23367.590222103638</v>
      </c>
      <c r="D75" s="93"/>
    </row>
    <row r="76" spans="2:4" x14ac:dyDescent="0.2">
      <c r="B76" s="99" t="s">
        <v>78</v>
      </c>
      <c r="C76" s="100">
        <v>24176.42709691677</v>
      </c>
      <c r="D76" s="93"/>
    </row>
    <row r="77" spans="2:4" x14ac:dyDescent="0.2">
      <c r="B77" s="92" t="s">
        <v>79</v>
      </c>
      <c r="C77" s="50">
        <v>26780.508724670341</v>
      </c>
      <c r="D77" s="93"/>
    </row>
    <row r="78" spans="2:4" x14ac:dyDescent="0.2">
      <c r="B78" s="99" t="s">
        <v>80</v>
      </c>
      <c r="C78" s="100">
        <v>22333.457553317483</v>
      </c>
      <c r="D78" s="93"/>
    </row>
    <row r="79" spans="2:4" x14ac:dyDescent="0.2">
      <c r="B79" s="92" t="s">
        <v>81</v>
      </c>
      <c r="C79" s="50">
        <v>26076.614382604686</v>
      </c>
      <c r="D79" s="93"/>
    </row>
    <row r="80" spans="2:4" x14ac:dyDescent="0.2">
      <c r="B80" s="99" t="s">
        <v>82</v>
      </c>
      <c r="C80" s="100">
        <v>29807.986050466185</v>
      </c>
      <c r="D80" s="93"/>
    </row>
    <row r="81" spans="2:4" x14ac:dyDescent="0.2">
      <c r="B81" s="92" t="s">
        <v>83</v>
      </c>
      <c r="C81" s="50">
        <v>30380.168908144624</v>
      </c>
      <c r="D81" s="93"/>
    </row>
    <row r="82" spans="2:4" x14ac:dyDescent="0.2">
      <c r="B82" s="99" t="s">
        <v>84</v>
      </c>
      <c r="C82" s="100">
        <v>27312.574240666421</v>
      </c>
      <c r="D82" s="93"/>
    </row>
    <row r="83" spans="2:4" x14ac:dyDescent="0.2">
      <c r="B83" s="92" t="s">
        <v>85</v>
      </c>
      <c r="C83" s="50">
        <v>31811.560082474498</v>
      </c>
      <c r="D83" s="93"/>
    </row>
    <row r="84" spans="2:4" x14ac:dyDescent="0.2">
      <c r="B84" s="99" t="s">
        <v>86</v>
      </c>
      <c r="C84" s="100">
        <v>36749.881313193982</v>
      </c>
      <c r="D84" s="93"/>
    </row>
    <row r="85" spans="2:4" x14ac:dyDescent="0.2">
      <c r="B85" s="92" t="s">
        <v>87</v>
      </c>
      <c r="C85" s="50">
        <v>37279.942838164359</v>
      </c>
      <c r="D85" s="93"/>
    </row>
    <row r="86" spans="2:4" x14ac:dyDescent="0.2">
      <c r="B86" s="99" t="s">
        <v>88</v>
      </c>
      <c r="C86" s="100">
        <v>36804.016182968146</v>
      </c>
      <c r="D86" s="93"/>
    </row>
    <row r="87" spans="2:4" x14ac:dyDescent="0.2">
      <c r="B87" s="92" t="s">
        <v>89</v>
      </c>
      <c r="C87" s="50">
        <v>39290.954947764389</v>
      </c>
      <c r="D87" s="93"/>
    </row>
    <row r="88" spans="2:4" x14ac:dyDescent="0.2">
      <c r="B88" s="99" t="s">
        <v>90</v>
      </c>
      <c r="C88" s="100">
        <v>42709.21285347399</v>
      </c>
      <c r="D88" s="93"/>
    </row>
    <row r="89" spans="2:4" x14ac:dyDescent="0.2">
      <c r="B89" s="92" t="s">
        <v>91</v>
      </c>
      <c r="C89" s="50">
        <v>35994.825039810865</v>
      </c>
      <c r="D89" s="93"/>
    </row>
    <row r="90" spans="2:4" x14ac:dyDescent="0.2">
      <c r="B90" s="99" t="s">
        <v>92</v>
      </c>
      <c r="C90" s="100">
        <v>26550.229003404263</v>
      </c>
      <c r="D90" s="93"/>
    </row>
    <row r="91" spans="2:4" x14ac:dyDescent="0.2">
      <c r="B91" s="92" t="s">
        <v>93</v>
      </c>
      <c r="C91" s="50">
        <v>32000.722477066971</v>
      </c>
      <c r="D91" s="93"/>
    </row>
    <row r="92" spans="2:4" x14ac:dyDescent="0.2">
      <c r="B92" s="99" t="s">
        <v>94</v>
      </c>
      <c r="C92" s="100">
        <v>33620.648467330975</v>
      </c>
      <c r="D92" s="93"/>
    </row>
    <row r="93" spans="2:4" x14ac:dyDescent="0.2">
      <c r="B93" s="92" t="s">
        <v>95</v>
      </c>
      <c r="C93" s="50">
        <v>33613.999662560411</v>
      </c>
      <c r="D93" s="93"/>
    </row>
    <row r="94" spans="2:4" x14ac:dyDescent="0.2">
      <c r="B94" s="99" t="s">
        <v>96</v>
      </c>
      <c r="C94" s="100">
        <v>33325.266338840498</v>
      </c>
      <c r="D94" s="93"/>
    </row>
    <row r="95" spans="2:4" x14ac:dyDescent="0.2">
      <c r="B95" s="92" t="s">
        <v>97</v>
      </c>
      <c r="C95" s="50">
        <v>43357.515492373204</v>
      </c>
      <c r="D95" s="93"/>
    </row>
    <row r="96" spans="2:4" x14ac:dyDescent="0.2">
      <c r="B96" s="99" t="s">
        <v>98</v>
      </c>
      <c r="C96" s="100">
        <v>52254.72378041019</v>
      </c>
      <c r="D96" s="93"/>
    </row>
    <row r="97" spans="1:12" x14ac:dyDescent="0.2">
      <c r="B97" s="92" t="s">
        <v>99</v>
      </c>
      <c r="C97" s="50">
        <v>48582.279365807881</v>
      </c>
      <c r="D97" s="93"/>
    </row>
    <row r="98" spans="1:12" x14ac:dyDescent="0.2">
      <c r="B98" s="99" t="s">
        <v>100</v>
      </c>
      <c r="C98" s="100">
        <v>44450.230495058568</v>
      </c>
      <c r="D98" s="93"/>
    </row>
    <row r="99" spans="1:12" x14ac:dyDescent="0.2">
      <c r="B99" s="92" t="s">
        <v>101</v>
      </c>
      <c r="C99" s="50">
        <v>61253.135361326233</v>
      </c>
      <c r="D99" s="93"/>
    </row>
    <row r="100" spans="1:12" x14ac:dyDescent="0.2">
      <c r="B100" s="99" t="s">
        <v>102</v>
      </c>
      <c r="C100" s="100">
        <v>64359.159320804451</v>
      </c>
      <c r="D100" s="93"/>
    </row>
    <row r="101" spans="1:12" x14ac:dyDescent="0.2">
      <c r="B101" s="92" t="s">
        <v>103</v>
      </c>
      <c r="C101" s="50">
        <v>53969.536877541745</v>
      </c>
      <c r="D101" s="93"/>
    </row>
    <row r="102" spans="1:12" x14ac:dyDescent="0.2">
      <c r="B102" s="99" t="s">
        <v>104</v>
      </c>
      <c r="C102" s="100">
        <v>45456.056943555894</v>
      </c>
      <c r="D102" s="93"/>
    </row>
    <row r="103" spans="1:12" x14ac:dyDescent="0.2">
      <c r="B103" s="92" t="s">
        <v>105</v>
      </c>
      <c r="C103" s="50">
        <v>45017.810876258351</v>
      </c>
      <c r="D103" s="93"/>
    </row>
    <row r="104" spans="1:12" x14ac:dyDescent="0.2">
      <c r="B104" s="99" t="s">
        <v>106</v>
      </c>
      <c r="C104" s="100">
        <v>62986.397371131054</v>
      </c>
      <c r="D104" s="93"/>
    </row>
    <row r="105" spans="1:12" x14ac:dyDescent="0.2">
      <c r="B105" s="94" t="s">
        <v>107</v>
      </c>
      <c r="C105" s="95">
        <v>54951.219999076027</v>
      </c>
      <c r="D105" s="96"/>
    </row>
    <row r="108" spans="1:12" x14ac:dyDescent="0.2">
      <c r="A108" s="76"/>
      <c r="B108" s="77" t="s">
        <v>127</v>
      </c>
      <c r="C108" s="77"/>
      <c r="D108" s="76"/>
      <c r="E108" s="76"/>
      <c r="F108" s="76"/>
      <c r="G108" s="76"/>
      <c r="H108" s="76"/>
      <c r="I108" s="76"/>
      <c r="J108" s="76"/>
      <c r="K108" s="76"/>
      <c r="L108" s="76"/>
    </row>
    <row r="113" spans="8:8" x14ac:dyDescent="0.2">
      <c r="H113" s="6" t="s">
        <v>185</v>
      </c>
    </row>
    <row r="114" spans="8:8" x14ac:dyDescent="0.2">
      <c r="H114" s="6" t="s">
        <v>186</v>
      </c>
    </row>
    <row r="115" spans="8:8" x14ac:dyDescent="0.2">
      <c r="H115" s="6" t="s">
        <v>187</v>
      </c>
    </row>
    <row r="117" spans="8:8" x14ac:dyDescent="0.2">
      <c r="H117" s="6" t="s">
        <v>188</v>
      </c>
    </row>
    <row r="118" spans="8:8" x14ac:dyDescent="0.2">
      <c r="H118" s="6" t="s">
        <v>189</v>
      </c>
    </row>
    <row r="120" spans="8:8" x14ac:dyDescent="0.2">
      <c r="H120" s="6" t="s">
        <v>190</v>
      </c>
    </row>
    <row r="131" spans="1:12" s="66" customFormat="1" x14ac:dyDescent="0.2">
      <c r="B131" s="73"/>
    </row>
    <row r="132" spans="1:12" customFormat="1" ht="15" x14ac:dyDescent="0.25"/>
    <row r="133" spans="1:12" customFormat="1" ht="15" x14ac:dyDescent="0.25">
      <c r="A133" s="107"/>
      <c r="B133" s="108" t="s">
        <v>199</v>
      </c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</row>
    <row r="134" spans="1:12" customFormat="1" ht="15" x14ac:dyDescent="0.25"/>
    <row r="135" spans="1:12" ht="12.75" x14ac:dyDescent="0.2">
      <c r="A135" s="11"/>
      <c r="G135" s="18" t="s">
        <v>174</v>
      </c>
      <c r="I135" s="18" t="s">
        <v>177</v>
      </c>
    </row>
    <row r="136" spans="1:12" s="18" customFormat="1" ht="12.75" x14ac:dyDescent="0.2">
      <c r="A136" s="31"/>
      <c r="B136" s="67" t="s">
        <v>113</v>
      </c>
      <c r="D136" s="79" t="s">
        <v>173</v>
      </c>
      <c r="E136" s="80"/>
      <c r="F136" s="81"/>
      <c r="G136" s="18" t="s">
        <v>175</v>
      </c>
      <c r="I136" s="18" t="s">
        <v>178</v>
      </c>
    </row>
    <row r="137" spans="1:12" s="18" customFormat="1" x14ac:dyDescent="0.2">
      <c r="A137" s="39"/>
      <c r="B137" s="35" t="s">
        <v>129</v>
      </c>
      <c r="C137" s="78" t="s">
        <v>166</v>
      </c>
      <c r="D137" s="78" t="s">
        <v>114</v>
      </c>
      <c r="E137" s="78" t="s">
        <v>167</v>
      </c>
      <c r="F137" s="78" t="s">
        <v>116</v>
      </c>
      <c r="G137" s="18" t="s">
        <v>181</v>
      </c>
      <c r="H137" s="18" t="s">
        <v>182</v>
      </c>
      <c r="I137" s="18" t="s">
        <v>179</v>
      </c>
      <c r="J137" s="18" t="s">
        <v>180</v>
      </c>
    </row>
    <row r="138" spans="1:12" x14ac:dyDescent="0.2">
      <c r="A138" s="45" t="s">
        <v>28</v>
      </c>
      <c r="B138" s="46">
        <v>13179.734052746215</v>
      </c>
      <c r="C138" s="6">
        <v>1</v>
      </c>
      <c r="E138" s="68">
        <f>+$H$243+$H$244*C138</f>
        <v>10226.673038040779</v>
      </c>
      <c r="G138" s="50">
        <f>B138-E138</f>
        <v>2953.0610147054358</v>
      </c>
      <c r="I138" s="69">
        <f>B138/E138</f>
        <v>1.2887606755120413</v>
      </c>
    </row>
    <row r="139" spans="1:12" x14ac:dyDescent="0.2">
      <c r="A139" s="49" t="s">
        <v>29</v>
      </c>
      <c r="B139" s="50">
        <v>16698.583670270491</v>
      </c>
      <c r="C139" s="6">
        <v>2</v>
      </c>
      <c r="D139" s="50">
        <f t="shared" ref="D139:D170" si="0">B139-B138</f>
        <v>3518.8496175242763</v>
      </c>
      <c r="E139" s="68">
        <f t="shared" ref="E139:E202" si="1">+$H$243+$H$244*C139</f>
        <v>10631.437323520247</v>
      </c>
      <c r="F139" s="50"/>
      <c r="G139" s="50">
        <f t="shared" ref="G139:G202" si="2">B139-E139</f>
        <v>6067.1463467502435</v>
      </c>
      <c r="I139" s="69">
        <f t="shared" ref="I139:I202" si="3">B139/E139</f>
        <v>1.5706797831867676</v>
      </c>
    </row>
    <row r="140" spans="1:12" x14ac:dyDescent="0.2">
      <c r="A140" s="45" t="s">
        <v>30</v>
      </c>
      <c r="B140" s="46">
        <v>18923.348810463704</v>
      </c>
      <c r="C140" s="6">
        <v>3</v>
      </c>
      <c r="D140" s="50">
        <f t="shared" si="0"/>
        <v>2224.7651401932126</v>
      </c>
      <c r="E140" s="68">
        <f t="shared" si="1"/>
        <v>11036.201608999714</v>
      </c>
      <c r="F140" s="50"/>
      <c r="G140" s="50">
        <f t="shared" si="2"/>
        <v>7887.1472014639894</v>
      </c>
      <c r="H140" s="68"/>
      <c r="I140" s="69">
        <f t="shared" si="3"/>
        <v>1.7146613917448048</v>
      </c>
      <c r="J140" s="68"/>
    </row>
    <row r="141" spans="1:12" x14ac:dyDescent="0.2">
      <c r="A141" s="49" t="s">
        <v>31</v>
      </c>
      <c r="B141" s="50">
        <v>20330.184385524451</v>
      </c>
      <c r="C141" s="6">
        <v>4</v>
      </c>
      <c r="D141" s="50">
        <f t="shared" si="0"/>
        <v>1406.8355750607479</v>
      </c>
      <c r="E141" s="68">
        <f t="shared" si="1"/>
        <v>11440.965894479183</v>
      </c>
      <c r="F141" s="50">
        <f>SUM(B138:B141)/4</f>
        <v>17282.962729751216</v>
      </c>
      <c r="G141" s="50">
        <f t="shared" si="2"/>
        <v>8889.2184910452688</v>
      </c>
      <c r="H141" s="68">
        <f>B141-F141</f>
        <v>3047.2216557732354</v>
      </c>
      <c r="I141" s="69">
        <f t="shared" si="3"/>
        <v>1.7769639882708457</v>
      </c>
      <c r="J141" s="69">
        <f>B141/F141</f>
        <v>1.1763136160982219</v>
      </c>
    </row>
    <row r="142" spans="1:12" x14ac:dyDescent="0.2">
      <c r="A142" s="45" t="s">
        <v>32</v>
      </c>
      <c r="B142" s="46">
        <v>18355.345275991425</v>
      </c>
      <c r="C142" s="6">
        <v>5</v>
      </c>
      <c r="D142" s="50">
        <f t="shared" si="0"/>
        <v>-1974.8391095330262</v>
      </c>
      <c r="E142" s="68">
        <f t="shared" si="1"/>
        <v>11845.730179958651</v>
      </c>
      <c r="F142" s="50">
        <f>SUM(B139:B142)/4</f>
        <v>18576.865535562516</v>
      </c>
      <c r="G142" s="50">
        <f t="shared" si="2"/>
        <v>6509.6150960327741</v>
      </c>
      <c r="H142" s="68">
        <f t="shared" ref="H142:H205" si="4">B142-F142</f>
        <v>-221.52025957109072</v>
      </c>
      <c r="I142" s="69">
        <f t="shared" si="3"/>
        <v>1.5495326161527931</v>
      </c>
      <c r="J142" s="69">
        <f t="shared" ref="J142:J205" si="5">B142/F142</f>
        <v>0.98807547704175258</v>
      </c>
    </row>
    <row r="143" spans="1:12" x14ac:dyDescent="0.2">
      <c r="A143" s="49" t="s">
        <v>33</v>
      </c>
      <c r="B143" s="50">
        <v>20542.318128111943</v>
      </c>
      <c r="C143" s="6">
        <v>6</v>
      </c>
      <c r="D143" s="50">
        <f t="shared" si="0"/>
        <v>2186.9728521205179</v>
      </c>
      <c r="E143" s="68">
        <f t="shared" si="1"/>
        <v>12250.494465438118</v>
      </c>
      <c r="F143" s="50">
        <f t="shared" ref="F143:F172" si="6">SUM(B140:B143)/4</f>
        <v>19537.799150022882</v>
      </c>
      <c r="G143" s="50">
        <f t="shared" si="2"/>
        <v>8291.8236626738253</v>
      </c>
      <c r="H143" s="68">
        <f t="shared" si="4"/>
        <v>1004.5189780890614</v>
      </c>
      <c r="I143" s="69">
        <f t="shared" si="3"/>
        <v>1.6768562433187697</v>
      </c>
      <c r="J143" s="69">
        <f t="shared" si="5"/>
        <v>1.051414131672445</v>
      </c>
    </row>
    <row r="144" spans="1:12" x14ac:dyDescent="0.2">
      <c r="A144" s="45" t="s">
        <v>34</v>
      </c>
      <c r="B144" s="46">
        <v>21886.064599647216</v>
      </c>
      <c r="C144" s="6">
        <v>7</v>
      </c>
      <c r="D144" s="50">
        <f t="shared" si="0"/>
        <v>1343.7464715352726</v>
      </c>
      <c r="E144" s="68">
        <f t="shared" si="1"/>
        <v>12655.258750917586</v>
      </c>
      <c r="F144" s="50">
        <f t="shared" si="6"/>
        <v>20278.478097318759</v>
      </c>
      <c r="G144" s="50">
        <f t="shared" si="2"/>
        <v>9230.8058487296294</v>
      </c>
      <c r="H144" s="68">
        <f t="shared" si="4"/>
        <v>1607.5865023284568</v>
      </c>
      <c r="I144" s="69">
        <f t="shared" si="3"/>
        <v>1.7294047502632324</v>
      </c>
      <c r="J144" s="69">
        <f t="shared" si="5"/>
        <v>1.0792755005880355</v>
      </c>
    </row>
    <row r="145" spans="1:10" x14ac:dyDescent="0.2">
      <c r="A145" s="49" t="s">
        <v>35</v>
      </c>
      <c r="B145" s="50">
        <v>22023.695007200877</v>
      </c>
      <c r="C145" s="6">
        <v>8</v>
      </c>
      <c r="D145" s="50">
        <f t="shared" si="0"/>
        <v>137.63040755366092</v>
      </c>
      <c r="E145" s="68">
        <f t="shared" si="1"/>
        <v>13060.023036397055</v>
      </c>
      <c r="F145" s="50">
        <f t="shared" si="6"/>
        <v>20701.855752737865</v>
      </c>
      <c r="G145" s="50">
        <f t="shared" si="2"/>
        <v>8963.6719708038218</v>
      </c>
      <c r="H145" s="68">
        <f t="shared" si="4"/>
        <v>1321.8392544630115</v>
      </c>
      <c r="I145" s="69">
        <f t="shared" si="3"/>
        <v>1.6863442695179718</v>
      </c>
      <c r="J145" s="69">
        <f t="shared" si="5"/>
        <v>1.0638512445575414</v>
      </c>
    </row>
    <row r="146" spans="1:10" x14ac:dyDescent="0.2">
      <c r="A146" s="45" t="s">
        <v>36</v>
      </c>
      <c r="B146" s="46">
        <v>17977.600566499277</v>
      </c>
      <c r="C146" s="6">
        <v>9</v>
      </c>
      <c r="D146" s="50">
        <f t="shared" si="0"/>
        <v>-4046.0944407015995</v>
      </c>
      <c r="E146" s="68">
        <f t="shared" si="1"/>
        <v>13464.787321876523</v>
      </c>
      <c r="F146" s="50">
        <f t="shared" si="6"/>
        <v>20607.419575364831</v>
      </c>
      <c r="G146" s="50">
        <f t="shared" si="2"/>
        <v>4512.8132446227537</v>
      </c>
      <c r="H146" s="68">
        <f t="shared" si="4"/>
        <v>-2629.8190088655538</v>
      </c>
      <c r="I146" s="69">
        <f t="shared" si="3"/>
        <v>1.3351566672940085</v>
      </c>
      <c r="J146" s="69">
        <f t="shared" si="5"/>
        <v>0.8723848466690427</v>
      </c>
    </row>
    <row r="147" spans="1:10" x14ac:dyDescent="0.2">
      <c r="A147" s="49" t="s">
        <v>37</v>
      </c>
      <c r="B147" s="50">
        <v>16237.565925941966</v>
      </c>
      <c r="C147" s="6">
        <v>10</v>
      </c>
      <c r="D147" s="50">
        <f t="shared" si="0"/>
        <v>-1740.0346405573109</v>
      </c>
      <c r="E147" s="68">
        <f t="shared" si="1"/>
        <v>13869.551607355992</v>
      </c>
      <c r="F147" s="50">
        <f t="shared" si="6"/>
        <v>19531.231524822335</v>
      </c>
      <c r="G147" s="50">
        <f t="shared" si="2"/>
        <v>2368.0143185859743</v>
      </c>
      <c r="H147" s="68">
        <f t="shared" si="4"/>
        <v>-3293.6655988803686</v>
      </c>
      <c r="I147" s="69">
        <f t="shared" si="3"/>
        <v>1.1707347422342083</v>
      </c>
      <c r="J147" s="69">
        <f t="shared" si="5"/>
        <v>0.83136416181977912</v>
      </c>
    </row>
    <row r="148" spans="1:10" x14ac:dyDescent="0.2">
      <c r="A148" s="45" t="s">
        <v>38</v>
      </c>
      <c r="B148" s="46">
        <v>16670.352658254917</v>
      </c>
      <c r="C148" s="6">
        <v>11</v>
      </c>
      <c r="D148" s="50">
        <f t="shared" si="0"/>
        <v>432.78673231295033</v>
      </c>
      <c r="E148" s="68">
        <f t="shared" si="1"/>
        <v>14274.315892835459</v>
      </c>
      <c r="F148" s="50">
        <f t="shared" si="6"/>
        <v>18227.303539474262</v>
      </c>
      <c r="G148" s="50">
        <f t="shared" si="2"/>
        <v>2396.0367654194579</v>
      </c>
      <c r="H148" s="68">
        <f t="shared" si="4"/>
        <v>-1556.9508812193453</v>
      </c>
      <c r="I148" s="69">
        <f t="shared" si="3"/>
        <v>1.1678565041861007</v>
      </c>
      <c r="J148" s="69">
        <f t="shared" si="5"/>
        <v>0.91458139280736128</v>
      </c>
    </row>
    <row r="149" spans="1:10" x14ac:dyDescent="0.2">
      <c r="A149" s="49" t="s">
        <v>39</v>
      </c>
      <c r="B149" s="50">
        <v>17183.868719161081</v>
      </c>
      <c r="C149" s="6">
        <v>12</v>
      </c>
      <c r="D149" s="50">
        <f t="shared" si="0"/>
        <v>513.51606090616406</v>
      </c>
      <c r="E149" s="68">
        <f t="shared" si="1"/>
        <v>14679.080178314927</v>
      </c>
      <c r="F149" s="50">
        <f t="shared" si="6"/>
        <v>17017.346967464313</v>
      </c>
      <c r="G149" s="50">
        <f t="shared" si="2"/>
        <v>2504.7885408461534</v>
      </c>
      <c r="H149" s="68">
        <f t="shared" si="4"/>
        <v>166.52175169676775</v>
      </c>
      <c r="I149" s="69">
        <f t="shared" si="3"/>
        <v>1.1706366141760314</v>
      </c>
      <c r="J149" s="69">
        <f t="shared" si="5"/>
        <v>1.0097854120278056</v>
      </c>
    </row>
    <row r="150" spans="1:10" x14ac:dyDescent="0.2">
      <c r="A150" s="45" t="s">
        <v>40</v>
      </c>
      <c r="B150" s="46">
        <v>15485.810153465973</v>
      </c>
      <c r="C150" s="6">
        <v>13</v>
      </c>
      <c r="D150" s="50">
        <f t="shared" si="0"/>
        <v>-1698.058565695108</v>
      </c>
      <c r="E150" s="68">
        <f t="shared" si="1"/>
        <v>15083.844463794396</v>
      </c>
      <c r="F150" s="50">
        <f t="shared" si="6"/>
        <v>16394.399364205987</v>
      </c>
      <c r="G150" s="50">
        <f t="shared" si="2"/>
        <v>401.96568967157691</v>
      </c>
      <c r="H150" s="68">
        <f t="shared" si="4"/>
        <v>-908.5892107400141</v>
      </c>
      <c r="I150" s="69">
        <f t="shared" si="3"/>
        <v>1.02664875593463</v>
      </c>
      <c r="J150" s="69">
        <f t="shared" si="5"/>
        <v>0.94457929256476791</v>
      </c>
    </row>
    <row r="151" spans="1:10" x14ac:dyDescent="0.2">
      <c r="A151" s="49" t="s">
        <v>41</v>
      </c>
      <c r="B151" s="50">
        <v>19426.083742973875</v>
      </c>
      <c r="C151" s="6">
        <v>14</v>
      </c>
      <c r="D151" s="50">
        <f t="shared" si="0"/>
        <v>3940.2735895079022</v>
      </c>
      <c r="E151" s="68">
        <f t="shared" si="1"/>
        <v>15488.608749273862</v>
      </c>
      <c r="F151" s="50">
        <f t="shared" si="6"/>
        <v>17191.528818463961</v>
      </c>
      <c r="G151" s="50">
        <f t="shared" si="2"/>
        <v>3937.4749937000124</v>
      </c>
      <c r="H151" s="68">
        <f t="shared" si="4"/>
        <v>2234.5549245099137</v>
      </c>
      <c r="I151" s="69">
        <f t="shared" si="3"/>
        <v>1.2542174741088097</v>
      </c>
      <c r="J151" s="69">
        <f t="shared" si="5"/>
        <v>1.1299800005052469</v>
      </c>
    </row>
    <row r="152" spans="1:10" x14ac:dyDescent="0.2">
      <c r="A152" s="45" t="s">
        <v>42</v>
      </c>
      <c r="B152" s="46">
        <v>20733.451111436902</v>
      </c>
      <c r="C152" s="6">
        <v>15</v>
      </c>
      <c r="D152" s="50">
        <f t="shared" si="0"/>
        <v>1307.3673684630267</v>
      </c>
      <c r="E152" s="68">
        <f t="shared" si="1"/>
        <v>15893.373034753331</v>
      </c>
      <c r="F152" s="50">
        <f t="shared" si="6"/>
        <v>18207.303431759457</v>
      </c>
      <c r="G152" s="50">
        <f t="shared" si="2"/>
        <v>4840.0780766835705</v>
      </c>
      <c r="H152" s="68">
        <f t="shared" si="4"/>
        <v>2526.1476796774441</v>
      </c>
      <c r="I152" s="69">
        <f t="shared" si="3"/>
        <v>1.3045343531609046</v>
      </c>
      <c r="J152" s="69">
        <f t="shared" si="5"/>
        <v>1.1387436469736107</v>
      </c>
    </row>
    <row r="153" spans="1:10" x14ac:dyDescent="0.2">
      <c r="A153" s="49" t="s">
        <v>43</v>
      </c>
      <c r="B153" s="50">
        <v>21400.175575407928</v>
      </c>
      <c r="C153" s="6">
        <v>16</v>
      </c>
      <c r="D153" s="50">
        <f t="shared" si="0"/>
        <v>666.72446397102613</v>
      </c>
      <c r="E153" s="68">
        <f t="shared" si="1"/>
        <v>16298.1373202328</v>
      </c>
      <c r="F153" s="50">
        <f t="shared" si="6"/>
        <v>19261.380145821167</v>
      </c>
      <c r="G153" s="50">
        <f t="shared" si="2"/>
        <v>5102.0382551751281</v>
      </c>
      <c r="H153" s="68">
        <f t="shared" si="4"/>
        <v>2138.7954295867603</v>
      </c>
      <c r="I153" s="69">
        <f t="shared" si="3"/>
        <v>1.31304425499234</v>
      </c>
      <c r="J153" s="69">
        <f t="shared" si="5"/>
        <v>1.111040611492774</v>
      </c>
    </row>
    <row r="154" spans="1:10" x14ac:dyDescent="0.2">
      <c r="A154" s="45" t="s">
        <v>44</v>
      </c>
      <c r="B154" s="46">
        <v>19329.828385521087</v>
      </c>
      <c r="C154" s="6">
        <v>17</v>
      </c>
      <c r="D154" s="50">
        <f t="shared" si="0"/>
        <v>-2070.3471898868411</v>
      </c>
      <c r="E154" s="68">
        <f t="shared" si="1"/>
        <v>16702.901605712268</v>
      </c>
      <c r="F154" s="50">
        <f t="shared" si="6"/>
        <v>20222.384703834949</v>
      </c>
      <c r="G154" s="50">
        <f t="shared" si="2"/>
        <v>2626.9267798088185</v>
      </c>
      <c r="H154" s="68">
        <f t="shared" si="4"/>
        <v>-892.55631831386199</v>
      </c>
      <c r="I154" s="69">
        <f t="shared" si="3"/>
        <v>1.1572736786589481</v>
      </c>
      <c r="J154" s="69">
        <f t="shared" si="5"/>
        <v>0.9558629542763768</v>
      </c>
    </row>
    <row r="155" spans="1:10" x14ac:dyDescent="0.2">
      <c r="A155" s="49" t="s">
        <v>45</v>
      </c>
      <c r="B155" s="50">
        <v>23673.208948365675</v>
      </c>
      <c r="C155" s="6">
        <v>18</v>
      </c>
      <c r="D155" s="50">
        <f t="shared" si="0"/>
        <v>4343.380562844588</v>
      </c>
      <c r="E155" s="68">
        <f t="shared" si="1"/>
        <v>17107.665891191737</v>
      </c>
      <c r="F155" s="50">
        <f t="shared" si="6"/>
        <v>21284.166005182899</v>
      </c>
      <c r="G155" s="50">
        <f t="shared" si="2"/>
        <v>6565.543057173938</v>
      </c>
      <c r="H155" s="68">
        <f t="shared" si="4"/>
        <v>2389.0429431827761</v>
      </c>
      <c r="I155" s="69">
        <f t="shared" si="3"/>
        <v>1.3837778396499054</v>
      </c>
      <c r="J155" s="69">
        <f t="shared" si="5"/>
        <v>1.1122450812778393</v>
      </c>
    </row>
    <row r="156" spans="1:10" x14ac:dyDescent="0.2">
      <c r="A156" s="45" t="s">
        <v>46</v>
      </c>
      <c r="B156" s="46">
        <v>25473.97631903884</v>
      </c>
      <c r="C156" s="6">
        <v>19</v>
      </c>
      <c r="D156" s="50">
        <f t="shared" si="0"/>
        <v>1800.7673706731657</v>
      </c>
      <c r="E156" s="68">
        <f t="shared" si="1"/>
        <v>17512.430176671201</v>
      </c>
      <c r="F156" s="50">
        <f t="shared" si="6"/>
        <v>22469.297307083383</v>
      </c>
      <c r="G156" s="50">
        <f t="shared" si="2"/>
        <v>7961.5461423676388</v>
      </c>
      <c r="H156" s="68">
        <f t="shared" si="4"/>
        <v>3004.6790119554571</v>
      </c>
      <c r="I156" s="69">
        <f t="shared" si="3"/>
        <v>1.4546225773378636</v>
      </c>
      <c r="J156" s="69">
        <f t="shared" si="5"/>
        <v>1.1337237640719739</v>
      </c>
    </row>
    <row r="157" spans="1:10" x14ac:dyDescent="0.2">
      <c r="A157" s="49" t="s">
        <v>47</v>
      </c>
      <c r="B157" s="50">
        <v>26359.722235663477</v>
      </c>
      <c r="C157" s="6">
        <v>20</v>
      </c>
      <c r="D157" s="50">
        <f t="shared" si="0"/>
        <v>885.74591662463718</v>
      </c>
      <c r="E157" s="68">
        <f t="shared" si="1"/>
        <v>17917.19446215067</v>
      </c>
      <c r="F157" s="50">
        <f t="shared" si="6"/>
        <v>23709.183972147272</v>
      </c>
      <c r="G157" s="50">
        <f t="shared" si="2"/>
        <v>8442.5277735128075</v>
      </c>
      <c r="H157" s="68">
        <f t="shared" si="4"/>
        <v>2650.5382635162059</v>
      </c>
      <c r="I157" s="69">
        <f t="shared" si="3"/>
        <v>1.4711969717885967</v>
      </c>
      <c r="J157" s="69">
        <f t="shared" si="5"/>
        <v>1.1117937364115933</v>
      </c>
    </row>
    <row r="158" spans="1:10" x14ac:dyDescent="0.2">
      <c r="A158" s="45" t="s">
        <v>48</v>
      </c>
      <c r="B158" s="46">
        <v>24438.45784063368</v>
      </c>
      <c r="C158" s="6">
        <v>21</v>
      </c>
      <c r="D158" s="50">
        <f t="shared" si="0"/>
        <v>-1921.264395029797</v>
      </c>
      <c r="E158" s="68">
        <f t="shared" si="1"/>
        <v>18321.958747630139</v>
      </c>
      <c r="F158" s="50">
        <f t="shared" si="6"/>
        <v>24986.341335925419</v>
      </c>
      <c r="G158" s="50">
        <f t="shared" si="2"/>
        <v>6116.4990930035419</v>
      </c>
      <c r="H158" s="68">
        <f t="shared" si="4"/>
        <v>-547.88349529173865</v>
      </c>
      <c r="I158" s="69">
        <f t="shared" si="3"/>
        <v>1.3338343447473751</v>
      </c>
      <c r="J158" s="69">
        <f t="shared" si="5"/>
        <v>0.97807268027256189</v>
      </c>
    </row>
    <row r="159" spans="1:10" x14ac:dyDescent="0.2">
      <c r="A159" s="49" t="s">
        <v>49</v>
      </c>
      <c r="B159" s="50">
        <v>27324.891674456947</v>
      </c>
      <c r="C159" s="6">
        <v>22</v>
      </c>
      <c r="D159" s="50">
        <f t="shared" si="0"/>
        <v>2886.4338338232665</v>
      </c>
      <c r="E159" s="68">
        <f t="shared" si="1"/>
        <v>18726.723033109607</v>
      </c>
      <c r="F159" s="50">
        <f t="shared" si="6"/>
        <v>25899.262017448236</v>
      </c>
      <c r="G159" s="50">
        <f t="shared" si="2"/>
        <v>8598.1686413473399</v>
      </c>
      <c r="H159" s="68">
        <f t="shared" si="4"/>
        <v>1425.6296570087106</v>
      </c>
      <c r="I159" s="69">
        <f t="shared" si="3"/>
        <v>1.459138986898318</v>
      </c>
      <c r="J159" s="69">
        <f t="shared" si="5"/>
        <v>1.0550451845326043</v>
      </c>
    </row>
    <row r="160" spans="1:10" x14ac:dyDescent="0.2">
      <c r="A160" s="45" t="s">
        <v>50</v>
      </c>
      <c r="B160" s="46">
        <v>26081.892121206933</v>
      </c>
      <c r="C160" s="6">
        <v>23</v>
      </c>
      <c r="D160" s="50">
        <f t="shared" si="0"/>
        <v>-1242.9995532500143</v>
      </c>
      <c r="E160" s="68">
        <f t="shared" si="1"/>
        <v>19131.487318589076</v>
      </c>
      <c r="F160" s="50">
        <f t="shared" si="6"/>
        <v>26051.240967990256</v>
      </c>
      <c r="G160" s="50">
        <f t="shared" si="2"/>
        <v>6950.4048026178571</v>
      </c>
      <c r="H160" s="68">
        <f t="shared" si="4"/>
        <v>30.651153216676903</v>
      </c>
      <c r="I160" s="69">
        <f t="shared" si="3"/>
        <v>1.3632966264919983</v>
      </c>
      <c r="J160" s="69">
        <f t="shared" si="5"/>
        <v>1.0011765717131993</v>
      </c>
    </row>
    <row r="161" spans="1:11" x14ac:dyDescent="0.2">
      <c r="A161" s="49" t="s">
        <v>51</v>
      </c>
      <c r="B161" s="50">
        <v>24195.842643192198</v>
      </c>
      <c r="C161" s="6">
        <v>24</v>
      </c>
      <c r="D161" s="50">
        <f t="shared" si="0"/>
        <v>-1886.0494780147346</v>
      </c>
      <c r="E161" s="68">
        <f t="shared" si="1"/>
        <v>19536.251604068544</v>
      </c>
      <c r="F161" s="50">
        <f t="shared" si="6"/>
        <v>25510.271069872437</v>
      </c>
      <c r="G161" s="50">
        <f t="shared" si="2"/>
        <v>4659.5910391236539</v>
      </c>
      <c r="H161" s="68">
        <f t="shared" si="4"/>
        <v>-1314.4284266802388</v>
      </c>
      <c r="I161" s="69">
        <f t="shared" si="3"/>
        <v>1.2385099830590462</v>
      </c>
      <c r="J161" s="69">
        <f t="shared" si="5"/>
        <v>0.94847454097684691</v>
      </c>
    </row>
    <row r="162" spans="1:11" x14ac:dyDescent="0.2">
      <c r="A162" s="45" t="s">
        <v>52</v>
      </c>
      <c r="B162" s="46">
        <v>19046.372314750399</v>
      </c>
      <c r="C162" s="6">
        <v>25</v>
      </c>
      <c r="D162" s="50">
        <f t="shared" si="0"/>
        <v>-5149.4703284417992</v>
      </c>
      <c r="E162" s="68">
        <f t="shared" si="1"/>
        <v>19941.015889548013</v>
      </c>
      <c r="F162" s="50">
        <f t="shared" si="6"/>
        <v>24162.249688401622</v>
      </c>
      <c r="G162" s="50">
        <f t="shared" si="2"/>
        <v>-894.64357479761384</v>
      </c>
      <c r="H162" s="68">
        <f t="shared" si="4"/>
        <v>-5115.877373651223</v>
      </c>
      <c r="I162" s="69">
        <f t="shared" si="3"/>
        <v>0.95513550664855862</v>
      </c>
      <c r="J162" s="69">
        <f t="shared" si="5"/>
        <v>0.78826982422473058</v>
      </c>
    </row>
    <row r="163" spans="1:11" x14ac:dyDescent="0.2">
      <c r="A163" s="49" t="s">
        <v>53</v>
      </c>
      <c r="B163" s="50">
        <v>21191.180611232616</v>
      </c>
      <c r="C163" s="6">
        <v>26</v>
      </c>
      <c r="D163" s="50">
        <f t="shared" si="0"/>
        <v>2144.808296482217</v>
      </c>
      <c r="E163" s="68">
        <f t="shared" si="1"/>
        <v>20345.780175027481</v>
      </c>
      <c r="F163" s="50">
        <f t="shared" si="6"/>
        <v>22628.821922595536</v>
      </c>
      <c r="G163" s="50">
        <f t="shared" si="2"/>
        <v>845.40043620513461</v>
      </c>
      <c r="H163" s="68">
        <f t="shared" si="4"/>
        <v>-1437.6413113629205</v>
      </c>
      <c r="I163" s="69">
        <f t="shared" si="3"/>
        <v>1.0415516352252141</v>
      </c>
      <c r="J163" s="69">
        <f t="shared" si="5"/>
        <v>0.93646857462219923</v>
      </c>
    </row>
    <row r="164" spans="1:11" x14ac:dyDescent="0.2">
      <c r="A164" s="45" t="s">
        <v>54</v>
      </c>
      <c r="B164" s="46">
        <v>23493.934808578953</v>
      </c>
      <c r="C164" s="6">
        <v>27</v>
      </c>
      <c r="D164" s="50">
        <f t="shared" si="0"/>
        <v>2302.7541973463376</v>
      </c>
      <c r="E164" s="68">
        <f t="shared" si="1"/>
        <v>20750.54446050695</v>
      </c>
      <c r="F164" s="50">
        <f t="shared" si="6"/>
        <v>21981.832594438543</v>
      </c>
      <c r="G164" s="50">
        <f t="shared" si="2"/>
        <v>2743.3903480720037</v>
      </c>
      <c r="H164" s="68">
        <f t="shared" si="4"/>
        <v>1512.1022141404101</v>
      </c>
      <c r="I164" s="69">
        <f t="shared" si="3"/>
        <v>1.1322081140229021</v>
      </c>
      <c r="J164" s="69">
        <f t="shared" si="5"/>
        <v>1.068788723944835</v>
      </c>
    </row>
    <row r="165" spans="1:11" x14ac:dyDescent="0.2">
      <c r="A165" s="49" t="s">
        <v>55</v>
      </c>
      <c r="B165" s="50">
        <v>22956.837060354694</v>
      </c>
      <c r="C165" s="6">
        <v>28</v>
      </c>
      <c r="D165" s="50">
        <f t="shared" si="0"/>
        <v>-537.0977482242597</v>
      </c>
      <c r="E165" s="68">
        <f t="shared" si="1"/>
        <v>21155.308745986418</v>
      </c>
      <c r="F165" s="50">
        <f t="shared" si="6"/>
        <v>21672.081198729167</v>
      </c>
      <c r="G165" s="50">
        <f t="shared" si="2"/>
        <v>1801.5283143682755</v>
      </c>
      <c r="H165" s="68">
        <f t="shared" si="4"/>
        <v>1284.7558616255264</v>
      </c>
      <c r="I165" s="69">
        <f t="shared" si="3"/>
        <v>1.0851572688444011</v>
      </c>
      <c r="J165" s="69">
        <f t="shared" si="5"/>
        <v>1.059281609820697</v>
      </c>
    </row>
    <row r="166" spans="1:11" x14ac:dyDescent="0.2">
      <c r="A166" s="45" t="s">
        <v>56</v>
      </c>
      <c r="B166" s="46">
        <v>17897.803277216281</v>
      </c>
      <c r="C166" s="6">
        <v>29</v>
      </c>
      <c r="D166" s="50">
        <f t="shared" si="0"/>
        <v>-5059.0337831384131</v>
      </c>
      <c r="E166" s="68">
        <f t="shared" si="1"/>
        <v>21560.073031465887</v>
      </c>
      <c r="F166" s="50">
        <f t="shared" si="6"/>
        <v>21384.938939345637</v>
      </c>
      <c r="G166" s="50">
        <f t="shared" si="2"/>
        <v>-3662.2697542496062</v>
      </c>
      <c r="H166" s="68">
        <f t="shared" si="4"/>
        <v>-3487.1356621293562</v>
      </c>
      <c r="I166" s="69">
        <f t="shared" si="3"/>
        <v>0.83013648660165951</v>
      </c>
      <c r="J166" s="69">
        <f t="shared" si="5"/>
        <v>0.83693497222414515</v>
      </c>
    </row>
    <row r="167" spans="1:11" x14ac:dyDescent="0.2">
      <c r="A167" s="49" t="s">
        <v>57</v>
      </c>
      <c r="B167" s="50">
        <v>19662.191149355545</v>
      </c>
      <c r="C167" s="6">
        <v>30</v>
      </c>
      <c r="D167" s="50">
        <f t="shared" si="0"/>
        <v>1764.3878721392648</v>
      </c>
      <c r="E167" s="68">
        <f t="shared" si="1"/>
        <v>21964.837316945352</v>
      </c>
      <c r="F167" s="50">
        <f t="shared" si="6"/>
        <v>21002.691573876371</v>
      </c>
      <c r="G167" s="50">
        <f t="shared" si="2"/>
        <v>-2302.6461675898063</v>
      </c>
      <c r="H167" s="68">
        <f t="shared" si="4"/>
        <v>-1340.5004245208256</v>
      </c>
      <c r="I167" s="69">
        <f t="shared" si="3"/>
        <v>0.89516670966584533</v>
      </c>
      <c r="J167" s="69">
        <f t="shared" si="5"/>
        <v>0.93617482693560239</v>
      </c>
    </row>
    <row r="168" spans="1:11" s="63" customFormat="1" x14ac:dyDescent="0.2">
      <c r="A168" s="45" t="s">
        <v>58</v>
      </c>
      <c r="B168" s="46">
        <v>20794.707387121765</v>
      </c>
      <c r="C168" s="6">
        <v>31</v>
      </c>
      <c r="D168" s="50">
        <f t="shared" si="0"/>
        <v>1132.51623776622</v>
      </c>
      <c r="E168" s="68">
        <f t="shared" si="1"/>
        <v>22369.60160242482</v>
      </c>
      <c r="F168" s="50">
        <f t="shared" si="6"/>
        <v>20327.884718512072</v>
      </c>
      <c r="G168" s="50">
        <f t="shared" si="2"/>
        <v>-1574.8942153030548</v>
      </c>
      <c r="H168" s="68">
        <f t="shared" si="4"/>
        <v>466.82266860969321</v>
      </c>
      <c r="I168" s="69">
        <f t="shared" si="3"/>
        <v>0.92959668020496444</v>
      </c>
      <c r="J168" s="69">
        <f t="shared" si="5"/>
        <v>1.0229646456123676</v>
      </c>
      <c r="K168" s="6"/>
    </row>
    <row r="169" spans="1:11" x14ac:dyDescent="0.2">
      <c r="A169" s="49" t="s">
        <v>59</v>
      </c>
      <c r="B169" s="50">
        <v>20563.192355998202</v>
      </c>
      <c r="C169" s="6">
        <v>32</v>
      </c>
      <c r="D169" s="50">
        <f t="shared" si="0"/>
        <v>-231.51503112356295</v>
      </c>
      <c r="E169" s="68">
        <f t="shared" si="1"/>
        <v>22774.365887904289</v>
      </c>
      <c r="F169" s="50">
        <f t="shared" si="6"/>
        <v>19729.473542422948</v>
      </c>
      <c r="G169" s="50">
        <f t="shared" si="2"/>
        <v>-2211.1735319060863</v>
      </c>
      <c r="H169" s="68">
        <f t="shared" si="4"/>
        <v>833.7188135752549</v>
      </c>
      <c r="I169" s="69">
        <f t="shared" si="3"/>
        <v>0.90290954563611081</v>
      </c>
      <c r="J169" s="69">
        <f t="shared" si="5"/>
        <v>1.0422575296691301</v>
      </c>
    </row>
    <row r="170" spans="1:11" x14ac:dyDescent="0.2">
      <c r="A170" s="45" t="s">
        <v>60</v>
      </c>
      <c r="B170" s="46">
        <v>15436.201303120582</v>
      </c>
      <c r="C170" s="6">
        <v>33</v>
      </c>
      <c r="D170" s="50">
        <f t="shared" si="0"/>
        <v>-5126.9910528776199</v>
      </c>
      <c r="E170" s="68">
        <f t="shared" si="1"/>
        <v>23179.130173383757</v>
      </c>
      <c r="F170" s="50">
        <f t="shared" si="6"/>
        <v>19114.073048899023</v>
      </c>
      <c r="G170" s="50">
        <f t="shared" si="2"/>
        <v>-7742.9288702631748</v>
      </c>
      <c r="H170" s="68">
        <f t="shared" si="4"/>
        <v>-3677.8717457784405</v>
      </c>
      <c r="I170" s="69">
        <f t="shared" si="3"/>
        <v>0.66595256973213501</v>
      </c>
      <c r="J170" s="69">
        <f t="shared" si="5"/>
        <v>0.80758304436896111</v>
      </c>
    </row>
    <row r="171" spans="1:11" x14ac:dyDescent="0.2">
      <c r="A171" s="49" t="s">
        <v>61</v>
      </c>
      <c r="B171" s="50">
        <v>16880.084071962818</v>
      </c>
      <c r="C171" s="6">
        <v>34</v>
      </c>
      <c r="D171" s="50">
        <f t="shared" ref="D171:D202" si="7">B171-B170</f>
        <v>1443.8827688422352</v>
      </c>
      <c r="E171" s="68">
        <f t="shared" si="1"/>
        <v>23583.894458863226</v>
      </c>
      <c r="F171" s="50">
        <f t="shared" si="6"/>
        <v>18418.546279550843</v>
      </c>
      <c r="G171" s="50">
        <f t="shared" si="2"/>
        <v>-6703.810386900408</v>
      </c>
      <c r="H171" s="68">
        <f t="shared" si="4"/>
        <v>-1538.4622075880252</v>
      </c>
      <c r="I171" s="69">
        <f t="shared" si="3"/>
        <v>0.71574625223184873</v>
      </c>
      <c r="J171" s="69">
        <f t="shared" si="5"/>
        <v>0.91647211542986429</v>
      </c>
    </row>
    <row r="172" spans="1:11" x14ac:dyDescent="0.2">
      <c r="A172" s="45" t="s">
        <v>62</v>
      </c>
      <c r="B172" s="46">
        <v>14667.154865073866</v>
      </c>
      <c r="C172" s="6">
        <v>35</v>
      </c>
      <c r="D172" s="50">
        <f t="shared" si="7"/>
        <v>-2212.9292068889517</v>
      </c>
      <c r="E172" s="68">
        <f t="shared" si="1"/>
        <v>23988.658744342691</v>
      </c>
      <c r="F172" s="50">
        <f t="shared" si="6"/>
        <v>16886.658149038867</v>
      </c>
      <c r="G172" s="50">
        <f t="shared" si="2"/>
        <v>-9321.5038792688247</v>
      </c>
      <c r="H172" s="68">
        <f t="shared" si="4"/>
        <v>-2219.5032839650012</v>
      </c>
      <c r="I172" s="69">
        <f t="shared" si="3"/>
        <v>0.6114203808302896</v>
      </c>
      <c r="J172" s="69">
        <f t="shared" si="5"/>
        <v>0.86856468198882042</v>
      </c>
    </row>
    <row r="173" spans="1:11" x14ac:dyDescent="0.2">
      <c r="A173" s="49" t="s">
        <v>63</v>
      </c>
      <c r="B173" s="50">
        <v>12168.101618179957</v>
      </c>
      <c r="C173" s="6">
        <v>36</v>
      </c>
      <c r="D173" s="50">
        <f t="shared" si="7"/>
        <v>-2499.0532468939091</v>
      </c>
      <c r="E173" s="68">
        <f t="shared" si="1"/>
        <v>24393.423029822159</v>
      </c>
      <c r="F173" s="50">
        <f t="shared" ref="F173:F204" si="8">SUM(B170:B173)/4</f>
        <v>14787.885464584306</v>
      </c>
      <c r="G173" s="50">
        <f t="shared" si="2"/>
        <v>-12225.321411642202</v>
      </c>
      <c r="H173" s="68">
        <f t="shared" si="4"/>
        <v>-2619.7838464043489</v>
      </c>
      <c r="I173" s="69">
        <f t="shared" si="3"/>
        <v>0.49882714710862247</v>
      </c>
      <c r="J173" s="69">
        <f t="shared" si="5"/>
        <v>0.82284256578274817</v>
      </c>
    </row>
    <row r="174" spans="1:11" x14ac:dyDescent="0.2">
      <c r="A174" s="45" t="s">
        <v>64</v>
      </c>
      <c r="B174" s="46">
        <v>7061.0774336090344</v>
      </c>
      <c r="C174" s="6">
        <v>37</v>
      </c>
      <c r="D174" s="50">
        <f t="shared" si="7"/>
        <v>-5107.0241845709224</v>
      </c>
      <c r="E174" s="68">
        <f t="shared" si="1"/>
        <v>24798.187315301628</v>
      </c>
      <c r="F174" s="50">
        <f t="shared" si="8"/>
        <v>12694.104497206417</v>
      </c>
      <c r="G174" s="50">
        <f t="shared" si="2"/>
        <v>-17737.109881692595</v>
      </c>
      <c r="H174" s="68">
        <f t="shared" si="4"/>
        <v>-5633.0270635973829</v>
      </c>
      <c r="I174" s="69">
        <f t="shared" si="3"/>
        <v>0.28474167663263128</v>
      </c>
      <c r="J174" s="69">
        <f t="shared" si="5"/>
        <v>0.55624856681800283</v>
      </c>
    </row>
    <row r="175" spans="1:11" x14ac:dyDescent="0.2">
      <c r="A175" s="49" t="s">
        <v>65</v>
      </c>
      <c r="B175" s="50">
        <v>8235.0867729288984</v>
      </c>
      <c r="C175" s="6">
        <v>38</v>
      </c>
      <c r="D175" s="50">
        <f t="shared" si="7"/>
        <v>1174.009339319864</v>
      </c>
      <c r="E175" s="68">
        <f t="shared" si="1"/>
        <v>25202.951600781096</v>
      </c>
      <c r="F175" s="50">
        <f t="shared" si="8"/>
        <v>10532.85517244794</v>
      </c>
      <c r="G175" s="50">
        <f t="shared" si="2"/>
        <v>-16967.864827852198</v>
      </c>
      <c r="H175" s="68">
        <f t="shared" si="4"/>
        <v>-2297.7683995190418</v>
      </c>
      <c r="I175" s="69">
        <f t="shared" si="3"/>
        <v>0.32675088629990762</v>
      </c>
      <c r="J175" s="69">
        <f t="shared" si="5"/>
        <v>0.78184752738938323</v>
      </c>
    </row>
    <row r="176" spans="1:11" x14ac:dyDescent="0.2">
      <c r="A176" s="45" t="s">
        <v>66</v>
      </c>
      <c r="B176" s="46">
        <v>8027.981572434297</v>
      </c>
      <c r="C176" s="6">
        <v>39</v>
      </c>
      <c r="D176" s="50">
        <f t="shared" si="7"/>
        <v>-207.10520049460138</v>
      </c>
      <c r="E176" s="68">
        <f t="shared" si="1"/>
        <v>25607.715886260565</v>
      </c>
      <c r="F176" s="50">
        <f t="shared" si="8"/>
        <v>8873.0618492880458</v>
      </c>
      <c r="G176" s="50">
        <f t="shared" si="2"/>
        <v>-17579.734313826266</v>
      </c>
      <c r="H176" s="68">
        <f t="shared" si="4"/>
        <v>-845.08027685374873</v>
      </c>
      <c r="I176" s="69">
        <f t="shared" si="3"/>
        <v>0.31349854114640463</v>
      </c>
      <c r="J176" s="69">
        <f t="shared" si="5"/>
        <v>0.90475888805829119</v>
      </c>
    </row>
    <row r="177" spans="1:10" x14ac:dyDescent="0.2">
      <c r="A177" s="49" t="s">
        <v>67</v>
      </c>
      <c r="B177" s="50">
        <v>9675.4693186660024</v>
      </c>
      <c r="C177" s="6">
        <v>40</v>
      </c>
      <c r="D177" s="50">
        <f t="shared" si="7"/>
        <v>1647.4877462317054</v>
      </c>
      <c r="E177" s="68">
        <f t="shared" si="1"/>
        <v>26012.480171740033</v>
      </c>
      <c r="F177" s="50">
        <f t="shared" si="8"/>
        <v>8249.9037744095585</v>
      </c>
      <c r="G177" s="50">
        <f t="shared" si="2"/>
        <v>-16337.010853074031</v>
      </c>
      <c r="H177" s="68">
        <f t="shared" si="4"/>
        <v>1425.5655442564439</v>
      </c>
      <c r="I177" s="69">
        <f t="shared" si="3"/>
        <v>0.37195489452702918</v>
      </c>
      <c r="J177" s="69">
        <f t="shared" si="5"/>
        <v>1.1727978390097611</v>
      </c>
    </row>
    <row r="178" spans="1:10" x14ac:dyDescent="0.2">
      <c r="A178" s="45" t="s">
        <v>68</v>
      </c>
      <c r="B178" s="46">
        <v>8651.0710950102784</v>
      </c>
      <c r="C178" s="6">
        <v>41</v>
      </c>
      <c r="D178" s="50">
        <f t="shared" si="7"/>
        <v>-1024.398223655724</v>
      </c>
      <c r="E178" s="68">
        <f t="shared" si="1"/>
        <v>26417.244457219502</v>
      </c>
      <c r="F178" s="50">
        <f t="shared" si="8"/>
        <v>8647.4021897598686</v>
      </c>
      <c r="G178" s="50">
        <f t="shared" si="2"/>
        <v>-17766.173362209222</v>
      </c>
      <c r="H178" s="68">
        <f t="shared" si="4"/>
        <v>3.6689052504098072</v>
      </c>
      <c r="I178" s="69">
        <f t="shared" si="3"/>
        <v>0.32747817846861199</v>
      </c>
      <c r="J178" s="69">
        <f t="shared" si="5"/>
        <v>1.0004242783173372</v>
      </c>
    </row>
    <row r="179" spans="1:10" x14ac:dyDescent="0.2">
      <c r="A179" s="49" t="s">
        <v>69</v>
      </c>
      <c r="B179" s="50">
        <v>11240.015807443317</v>
      </c>
      <c r="C179" s="6">
        <v>42</v>
      </c>
      <c r="D179" s="50">
        <f t="shared" si="7"/>
        <v>2588.9447124330381</v>
      </c>
      <c r="E179" s="68">
        <f t="shared" si="1"/>
        <v>26822.00874269897</v>
      </c>
      <c r="F179" s="50">
        <f t="shared" si="8"/>
        <v>9398.634448388475</v>
      </c>
      <c r="G179" s="50">
        <f t="shared" si="2"/>
        <v>-15581.992935255654</v>
      </c>
      <c r="H179" s="68">
        <f t="shared" si="4"/>
        <v>1841.3813590548416</v>
      </c>
      <c r="I179" s="69">
        <f t="shared" si="3"/>
        <v>0.41905943418584868</v>
      </c>
      <c r="J179" s="69">
        <f t="shared" si="5"/>
        <v>1.1959200955379823</v>
      </c>
    </row>
    <row r="180" spans="1:10" x14ac:dyDescent="0.2">
      <c r="A180" s="45" t="s">
        <v>70</v>
      </c>
      <c r="B180" s="46">
        <v>12443.727050879645</v>
      </c>
      <c r="C180" s="6">
        <v>43</v>
      </c>
      <c r="D180" s="50">
        <f t="shared" si="7"/>
        <v>1203.711243436328</v>
      </c>
      <c r="E180" s="68">
        <f t="shared" si="1"/>
        <v>27226.773028178439</v>
      </c>
      <c r="F180" s="50">
        <f t="shared" si="8"/>
        <v>10502.570817999811</v>
      </c>
      <c r="G180" s="50">
        <f t="shared" si="2"/>
        <v>-14783.045977298794</v>
      </c>
      <c r="H180" s="68">
        <f t="shared" si="4"/>
        <v>1941.1562328798336</v>
      </c>
      <c r="I180" s="69">
        <f t="shared" si="3"/>
        <v>0.45704009939044071</v>
      </c>
      <c r="J180" s="69">
        <f t="shared" si="5"/>
        <v>1.1848267692280623</v>
      </c>
    </row>
    <row r="181" spans="1:10" x14ac:dyDescent="0.2">
      <c r="A181" s="49" t="s">
        <v>71</v>
      </c>
      <c r="B181" s="50">
        <v>15604.416362832731</v>
      </c>
      <c r="C181" s="6">
        <v>44</v>
      </c>
      <c r="D181" s="50">
        <f t="shared" si="7"/>
        <v>3160.6893119530869</v>
      </c>
      <c r="E181" s="68">
        <f t="shared" si="1"/>
        <v>27631.537313657904</v>
      </c>
      <c r="F181" s="50">
        <f t="shared" si="8"/>
        <v>11984.807579041491</v>
      </c>
      <c r="G181" s="50">
        <f t="shared" si="2"/>
        <v>-12027.120950825172</v>
      </c>
      <c r="H181" s="68">
        <f t="shared" si="4"/>
        <v>3619.6087837912401</v>
      </c>
      <c r="I181" s="69">
        <f t="shared" si="3"/>
        <v>0.56473210975198529</v>
      </c>
      <c r="J181" s="69">
        <f t="shared" si="5"/>
        <v>1.3020164287093816</v>
      </c>
    </row>
    <row r="182" spans="1:10" x14ac:dyDescent="0.2">
      <c r="A182" s="45" t="s">
        <v>72</v>
      </c>
      <c r="B182" s="46">
        <v>15419.205694622338</v>
      </c>
      <c r="C182" s="6">
        <v>45</v>
      </c>
      <c r="D182" s="50">
        <f t="shared" si="7"/>
        <v>-185.21066821039312</v>
      </c>
      <c r="E182" s="68">
        <f t="shared" si="1"/>
        <v>28036.301599137372</v>
      </c>
      <c r="F182" s="50">
        <f t="shared" si="8"/>
        <v>13676.841228944508</v>
      </c>
      <c r="G182" s="50">
        <f t="shared" si="2"/>
        <v>-12617.095904515034</v>
      </c>
      <c r="H182" s="68">
        <f t="shared" si="4"/>
        <v>1742.3644656778306</v>
      </c>
      <c r="I182" s="69">
        <f t="shared" si="3"/>
        <v>0.54997288569248237</v>
      </c>
      <c r="J182" s="69">
        <f t="shared" si="5"/>
        <v>1.127395239625246</v>
      </c>
    </row>
    <row r="183" spans="1:10" x14ac:dyDescent="0.2">
      <c r="A183" s="49" t="s">
        <v>73</v>
      </c>
      <c r="B183" s="50">
        <v>17353.586519792007</v>
      </c>
      <c r="C183" s="6">
        <v>46</v>
      </c>
      <c r="D183" s="50">
        <f t="shared" si="7"/>
        <v>1934.3808251696682</v>
      </c>
      <c r="E183" s="68">
        <f t="shared" si="1"/>
        <v>28441.065884616841</v>
      </c>
      <c r="F183" s="50">
        <f t="shared" si="8"/>
        <v>15205.233907031681</v>
      </c>
      <c r="G183" s="50">
        <f t="shared" si="2"/>
        <v>-11087.479364824834</v>
      </c>
      <c r="H183" s="68">
        <f t="shared" si="4"/>
        <v>2148.3526127603254</v>
      </c>
      <c r="I183" s="69">
        <f t="shared" si="3"/>
        <v>0.61015949930266811</v>
      </c>
      <c r="J183" s="69">
        <f t="shared" si="5"/>
        <v>1.1412903363339131</v>
      </c>
    </row>
    <row r="184" spans="1:10" x14ac:dyDescent="0.2">
      <c r="A184" s="45" t="s">
        <v>74</v>
      </c>
      <c r="B184" s="46">
        <v>19440.932625915651</v>
      </c>
      <c r="C184" s="6">
        <v>47</v>
      </c>
      <c r="D184" s="50">
        <f t="shared" si="7"/>
        <v>2087.3461061236449</v>
      </c>
      <c r="E184" s="68">
        <f t="shared" si="1"/>
        <v>28845.830170096309</v>
      </c>
      <c r="F184" s="50">
        <f t="shared" si="8"/>
        <v>16954.535300790682</v>
      </c>
      <c r="G184" s="50">
        <f t="shared" si="2"/>
        <v>-9404.8975441806579</v>
      </c>
      <c r="H184" s="68">
        <f t="shared" si="4"/>
        <v>2486.3973251249699</v>
      </c>
      <c r="I184" s="69">
        <f t="shared" si="3"/>
        <v>0.67395989338069184</v>
      </c>
      <c r="J184" s="69">
        <f t="shared" si="5"/>
        <v>1.1466508683967891</v>
      </c>
    </row>
    <row r="185" spans="1:10" x14ac:dyDescent="0.2">
      <c r="A185" s="49" t="s">
        <v>75</v>
      </c>
      <c r="B185" s="50">
        <v>20755.496314559325</v>
      </c>
      <c r="C185" s="6">
        <v>48</v>
      </c>
      <c r="D185" s="50">
        <f t="shared" si="7"/>
        <v>1314.5636886436732</v>
      </c>
      <c r="E185" s="68">
        <f t="shared" si="1"/>
        <v>29250.594455575778</v>
      </c>
      <c r="F185" s="50">
        <f t="shared" si="8"/>
        <v>18242.305288722331</v>
      </c>
      <c r="G185" s="50">
        <f t="shared" si="2"/>
        <v>-8495.0981410164532</v>
      </c>
      <c r="H185" s="68">
        <f t="shared" si="4"/>
        <v>2513.1910258369935</v>
      </c>
      <c r="I185" s="69">
        <f t="shared" si="3"/>
        <v>0.70957519670520375</v>
      </c>
      <c r="J185" s="69">
        <f t="shared" si="5"/>
        <v>1.1377671838104084</v>
      </c>
    </row>
    <row r="186" spans="1:10" x14ac:dyDescent="0.2">
      <c r="A186" s="45" t="s">
        <v>76</v>
      </c>
      <c r="B186" s="46">
        <v>17966.502946278237</v>
      </c>
      <c r="C186" s="6">
        <v>49</v>
      </c>
      <c r="D186" s="50">
        <f t="shared" si="7"/>
        <v>-2788.9933682810879</v>
      </c>
      <c r="E186" s="68">
        <f t="shared" si="1"/>
        <v>29655.358741055246</v>
      </c>
      <c r="F186" s="50">
        <f t="shared" si="8"/>
        <v>18879.129601636305</v>
      </c>
      <c r="G186" s="50">
        <f t="shared" si="2"/>
        <v>-11688.85579477701</v>
      </c>
      <c r="H186" s="68">
        <f t="shared" si="4"/>
        <v>-912.62665535806809</v>
      </c>
      <c r="I186" s="69">
        <f t="shared" si="3"/>
        <v>0.60584338578259</v>
      </c>
      <c r="J186" s="69">
        <f t="shared" si="5"/>
        <v>0.95165949518779891</v>
      </c>
    </row>
    <row r="187" spans="1:10" x14ac:dyDescent="0.2">
      <c r="A187" s="49" t="s">
        <v>77</v>
      </c>
      <c r="B187" s="50">
        <v>23367.590222103638</v>
      </c>
      <c r="C187" s="6">
        <v>50</v>
      </c>
      <c r="D187" s="50">
        <f t="shared" si="7"/>
        <v>5401.0872758254009</v>
      </c>
      <c r="E187" s="68">
        <f t="shared" si="1"/>
        <v>30060.123026534715</v>
      </c>
      <c r="F187" s="50">
        <f t="shared" si="8"/>
        <v>20382.630527214213</v>
      </c>
      <c r="G187" s="50">
        <f t="shared" si="2"/>
        <v>-6692.5328044310772</v>
      </c>
      <c r="H187" s="68">
        <f t="shared" si="4"/>
        <v>2984.959694889425</v>
      </c>
      <c r="I187" s="69">
        <f t="shared" si="3"/>
        <v>0.77736176267397727</v>
      </c>
      <c r="J187" s="69">
        <f t="shared" si="5"/>
        <v>1.1464462445563151</v>
      </c>
    </row>
    <row r="188" spans="1:10" x14ac:dyDescent="0.2">
      <c r="A188" s="45" t="s">
        <v>78</v>
      </c>
      <c r="B188" s="46">
        <v>24176.42709691677</v>
      </c>
      <c r="C188" s="6">
        <v>51</v>
      </c>
      <c r="D188" s="50">
        <f t="shared" si="7"/>
        <v>808.83687481313245</v>
      </c>
      <c r="E188" s="68">
        <f t="shared" si="1"/>
        <v>30464.887312014183</v>
      </c>
      <c r="F188" s="50">
        <f t="shared" si="8"/>
        <v>21566.504144964492</v>
      </c>
      <c r="G188" s="50">
        <f t="shared" si="2"/>
        <v>-6288.4602150974133</v>
      </c>
      <c r="H188" s="68">
        <f t="shared" si="4"/>
        <v>2609.9229519522778</v>
      </c>
      <c r="I188" s="69">
        <f t="shared" si="3"/>
        <v>0.79358334233465277</v>
      </c>
      <c r="J188" s="69">
        <f t="shared" si="5"/>
        <v>1.1210174321442663</v>
      </c>
    </row>
    <row r="189" spans="1:10" x14ac:dyDescent="0.2">
      <c r="A189" s="49" t="s">
        <v>79</v>
      </c>
      <c r="B189" s="50">
        <v>26780.508724670341</v>
      </c>
      <c r="C189" s="6">
        <v>52</v>
      </c>
      <c r="D189" s="50">
        <f t="shared" si="7"/>
        <v>2604.0816277535705</v>
      </c>
      <c r="E189" s="68">
        <f t="shared" si="1"/>
        <v>30869.651597493652</v>
      </c>
      <c r="F189" s="50">
        <f t="shared" si="8"/>
        <v>23072.757247492249</v>
      </c>
      <c r="G189" s="50">
        <f t="shared" si="2"/>
        <v>-4089.1428728233113</v>
      </c>
      <c r="H189" s="68">
        <f t="shared" si="4"/>
        <v>3707.7514771780916</v>
      </c>
      <c r="I189" s="69">
        <f t="shared" si="3"/>
        <v>0.86753517901201982</v>
      </c>
      <c r="J189" s="69">
        <f t="shared" si="5"/>
        <v>1.1606982398075152</v>
      </c>
    </row>
    <row r="190" spans="1:10" x14ac:dyDescent="0.2">
      <c r="A190" s="45" t="s">
        <v>80</v>
      </c>
      <c r="B190" s="46">
        <v>22333.457553317483</v>
      </c>
      <c r="C190" s="6">
        <v>53</v>
      </c>
      <c r="D190" s="50">
        <f t="shared" si="7"/>
        <v>-4447.0511713528576</v>
      </c>
      <c r="E190" s="68">
        <f t="shared" si="1"/>
        <v>31274.415882973117</v>
      </c>
      <c r="F190" s="50">
        <f t="shared" si="8"/>
        <v>24164.495899252055</v>
      </c>
      <c r="G190" s="50">
        <f t="shared" si="2"/>
        <v>-8940.9583296556339</v>
      </c>
      <c r="H190" s="68">
        <f t="shared" si="4"/>
        <v>-1831.0383459345721</v>
      </c>
      <c r="I190" s="69">
        <f t="shared" si="3"/>
        <v>0.714112699558894</v>
      </c>
      <c r="J190" s="69">
        <f t="shared" si="5"/>
        <v>0.92422608964951569</v>
      </c>
    </row>
    <row r="191" spans="1:10" x14ac:dyDescent="0.2">
      <c r="A191" s="49" t="s">
        <v>81</v>
      </c>
      <c r="B191" s="50">
        <v>26076.614382604686</v>
      </c>
      <c r="C191" s="6">
        <v>54</v>
      </c>
      <c r="D191" s="50">
        <f t="shared" si="7"/>
        <v>3743.1568292872034</v>
      </c>
      <c r="E191" s="68">
        <f t="shared" si="1"/>
        <v>31679.180168452585</v>
      </c>
      <c r="F191" s="50">
        <f t="shared" si="8"/>
        <v>24841.751939377322</v>
      </c>
      <c r="G191" s="50">
        <f t="shared" si="2"/>
        <v>-5602.565785847899</v>
      </c>
      <c r="H191" s="68">
        <f t="shared" si="4"/>
        <v>1234.8624432273646</v>
      </c>
      <c r="I191" s="69">
        <f t="shared" si="3"/>
        <v>0.82314675581702201</v>
      </c>
      <c r="J191" s="69">
        <f t="shared" si="5"/>
        <v>1.0497091528101909</v>
      </c>
    </row>
    <row r="192" spans="1:10" x14ac:dyDescent="0.2">
      <c r="A192" s="45" t="s">
        <v>82</v>
      </c>
      <c r="B192" s="46">
        <v>29807.986050466185</v>
      </c>
      <c r="C192" s="6">
        <v>55</v>
      </c>
      <c r="D192" s="50">
        <f t="shared" si="7"/>
        <v>3731.3716678614983</v>
      </c>
      <c r="E192" s="68">
        <f t="shared" si="1"/>
        <v>32083.944453932054</v>
      </c>
      <c r="F192" s="50">
        <f t="shared" si="8"/>
        <v>26249.641677764674</v>
      </c>
      <c r="G192" s="50">
        <f t="shared" si="2"/>
        <v>-2275.9584034658692</v>
      </c>
      <c r="H192" s="68">
        <f t="shared" si="4"/>
        <v>3558.344372701511</v>
      </c>
      <c r="I192" s="69">
        <f t="shared" si="3"/>
        <v>0.92906238798867702</v>
      </c>
      <c r="J192" s="69">
        <f t="shared" si="5"/>
        <v>1.135557826517521</v>
      </c>
    </row>
    <row r="193" spans="1:10" x14ac:dyDescent="0.2">
      <c r="A193" s="49" t="s">
        <v>83</v>
      </c>
      <c r="B193" s="50">
        <v>30380.168908144624</v>
      </c>
      <c r="C193" s="6">
        <v>56</v>
      </c>
      <c r="D193" s="50">
        <f t="shared" si="7"/>
        <v>572.18285767843918</v>
      </c>
      <c r="E193" s="68">
        <f t="shared" si="1"/>
        <v>32488.708739411522</v>
      </c>
      <c r="F193" s="50">
        <f t="shared" si="8"/>
        <v>27149.556723633246</v>
      </c>
      <c r="G193" s="50">
        <f t="shared" si="2"/>
        <v>-2108.5398312668985</v>
      </c>
      <c r="H193" s="68">
        <f t="shared" si="4"/>
        <v>3230.6121845113776</v>
      </c>
      <c r="I193" s="69">
        <f t="shared" si="3"/>
        <v>0.93509930332475588</v>
      </c>
      <c r="J193" s="69">
        <f t="shared" si="5"/>
        <v>1.118993183476148</v>
      </c>
    </row>
    <row r="194" spans="1:10" x14ac:dyDescent="0.2">
      <c r="A194" s="45" t="s">
        <v>84</v>
      </c>
      <c r="B194" s="46">
        <v>27312.574240666421</v>
      </c>
      <c r="C194" s="6">
        <v>57</v>
      </c>
      <c r="D194" s="50">
        <f t="shared" si="7"/>
        <v>-3067.5946674782026</v>
      </c>
      <c r="E194" s="68">
        <f t="shared" si="1"/>
        <v>32893.473024890991</v>
      </c>
      <c r="F194" s="50">
        <f t="shared" si="8"/>
        <v>28394.335895470478</v>
      </c>
      <c r="G194" s="50">
        <f t="shared" si="2"/>
        <v>-5580.8987842245697</v>
      </c>
      <c r="H194" s="68">
        <f t="shared" si="4"/>
        <v>-1081.7616548040569</v>
      </c>
      <c r="I194" s="69">
        <f t="shared" si="3"/>
        <v>0.83033415839058955</v>
      </c>
      <c r="J194" s="69">
        <f t="shared" si="5"/>
        <v>0.96190220265103565</v>
      </c>
    </row>
    <row r="195" spans="1:10" x14ac:dyDescent="0.2">
      <c r="A195" s="49" t="s">
        <v>85</v>
      </c>
      <c r="B195" s="50">
        <v>31811.560082474498</v>
      </c>
      <c r="C195" s="6">
        <v>58</v>
      </c>
      <c r="D195" s="50">
        <f t="shared" si="7"/>
        <v>4498.9858418080767</v>
      </c>
      <c r="E195" s="68">
        <f t="shared" si="1"/>
        <v>33298.237310370459</v>
      </c>
      <c r="F195" s="50">
        <f t="shared" si="8"/>
        <v>29828.072320437932</v>
      </c>
      <c r="G195" s="50">
        <f t="shared" si="2"/>
        <v>-1486.6772278959616</v>
      </c>
      <c r="H195" s="68">
        <f t="shared" si="4"/>
        <v>1983.487762036566</v>
      </c>
      <c r="I195" s="69">
        <f t="shared" si="3"/>
        <v>0.95535267485666731</v>
      </c>
      <c r="J195" s="69">
        <f t="shared" si="5"/>
        <v>1.0664973499034163</v>
      </c>
    </row>
    <row r="196" spans="1:10" x14ac:dyDescent="0.2">
      <c r="A196" s="45" t="s">
        <v>86</v>
      </c>
      <c r="B196" s="46">
        <v>36749.881313193982</v>
      </c>
      <c r="C196" s="6">
        <v>59</v>
      </c>
      <c r="D196" s="50">
        <f t="shared" si="7"/>
        <v>4938.3212307194844</v>
      </c>
      <c r="E196" s="68">
        <f t="shared" si="1"/>
        <v>33703.001595849928</v>
      </c>
      <c r="F196" s="50">
        <f t="shared" si="8"/>
        <v>31563.54613611988</v>
      </c>
      <c r="G196" s="50">
        <f t="shared" si="2"/>
        <v>3046.8797173440544</v>
      </c>
      <c r="H196" s="68">
        <f t="shared" si="4"/>
        <v>5186.3351770741028</v>
      </c>
      <c r="I196" s="69">
        <f t="shared" si="3"/>
        <v>1.0904038089509285</v>
      </c>
      <c r="J196" s="69">
        <f t="shared" si="5"/>
        <v>1.1643140841877426</v>
      </c>
    </row>
    <row r="197" spans="1:10" x14ac:dyDescent="0.2">
      <c r="A197" s="49" t="s">
        <v>87</v>
      </c>
      <c r="B197" s="50">
        <v>37279.942838164359</v>
      </c>
      <c r="C197" s="6">
        <v>60</v>
      </c>
      <c r="D197" s="50">
        <f t="shared" si="7"/>
        <v>530.06152497037692</v>
      </c>
      <c r="E197" s="68">
        <f t="shared" si="1"/>
        <v>34107.765881329397</v>
      </c>
      <c r="F197" s="50">
        <f t="shared" si="8"/>
        <v>33288.489618624815</v>
      </c>
      <c r="G197" s="50">
        <f t="shared" si="2"/>
        <v>3172.1769568349628</v>
      </c>
      <c r="H197" s="68">
        <f t="shared" si="4"/>
        <v>3991.4532195395441</v>
      </c>
      <c r="I197" s="69">
        <f t="shared" si="3"/>
        <v>1.093004536499748</v>
      </c>
      <c r="J197" s="69">
        <f t="shared" si="5"/>
        <v>1.1199049060281285</v>
      </c>
    </row>
    <row r="198" spans="1:10" x14ac:dyDescent="0.2">
      <c r="A198" s="45" t="s">
        <v>88</v>
      </c>
      <c r="B198" s="46">
        <v>36804.016182968146</v>
      </c>
      <c r="C198" s="6">
        <v>61</v>
      </c>
      <c r="D198" s="50">
        <f t="shared" si="7"/>
        <v>-475.92665519621369</v>
      </c>
      <c r="E198" s="68">
        <f t="shared" si="1"/>
        <v>34512.530166808865</v>
      </c>
      <c r="F198" s="50">
        <f t="shared" si="8"/>
        <v>35661.350104200246</v>
      </c>
      <c r="G198" s="50">
        <f t="shared" si="2"/>
        <v>2291.4860161592806</v>
      </c>
      <c r="H198" s="68">
        <f t="shared" si="4"/>
        <v>1142.6660787678993</v>
      </c>
      <c r="I198" s="69">
        <f t="shared" si="3"/>
        <v>1.0663957700314604</v>
      </c>
      <c r="J198" s="69">
        <f t="shared" si="5"/>
        <v>1.0320421429763342</v>
      </c>
    </row>
    <row r="199" spans="1:10" x14ac:dyDescent="0.2">
      <c r="A199" s="49" t="s">
        <v>89</v>
      </c>
      <c r="B199" s="50">
        <v>39290.954947764389</v>
      </c>
      <c r="C199" s="6">
        <v>62</v>
      </c>
      <c r="D199" s="50">
        <f t="shared" si="7"/>
        <v>2486.938764796243</v>
      </c>
      <c r="E199" s="68">
        <f t="shared" si="1"/>
        <v>34917.294452288334</v>
      </c>
      <c r="F199" s="50">
        <f t="shared" si="8"/>
        <v>37531.198820522717</v>
      </c>
      <c r="G199" s="50">
        <f t="shared" si="2"/>
        <v>4373.6604954760551</v>
      </c>
      <c r="H199" s="68">
        <f t="shared" si="4"/>
        <v>1759.7561272416715</v>
      </c>
      <c r="I199" s="69">
        <f t="shared" si="3"/>
        <v>1.1252577143814022</v>
      </c>
      <c r="J199" s="69">
        <f t="shared" si="5"/>
        <v>1.046887820867566</v>
      </c>
    </row>
    <row r="200" spans="1:10" x14ac:dyDescent="0.2">
      <c r="A200" s="45" t="s">
        <v>90</v>
      </c>
      <c r="B200" s="46">
        <v>42709.21285347399</v>
      </c>
      <c r="C200" s="6">
        <v>63</v>
      </c>
      <c r="D200" s="50">
        <f t="shared" si="7"/>
        <v>3418.2579057096009</v>
      </c>
      <c r="E200" s="68">
        <f t="shared" si="1"/>
        <v>35322.058737767802</v>
      </c>
      <c r="F200" s="50">
        <f t="shared" si="8"/>
        <v>39021.031705592715</v>
      </c>
      <c r="G200" s="50">
        <f t="shared" si="2"/>
        <v>7387.1541157061874</v>
      </c>
      <c r="H200" s="68">
        <f t="shared" si="4"/>
        <v>3688.1811478812742</v>
      </c>
      <c r="I200" s="69">
        <f t="shared" si="3"/>
        <v>1.2091371335557952</v>
      </c>
      <c r="J200" s="69">
        <f t="shared" si="5"/>
        <v>1.0945177763547616</v>
      </c>
    </row>
    <row r="201" spans="1:10" x14ac:dyDescent="0.2">
      <c r="A201" s="49" t="s">
        <v>91</v>
      </c>
      <c r="B201" s="50">
        <v>35994.825039810865</v>
      </c>
      <c r="C201" s="6">
        <v>64</v>
      </c>
      <c r="D201" s="50">
        <f t="shared" si="7"/>
        <v>-6714.3878136631247</v>
      </c>
      <c r="E201" s="68">
        <f t="shared" si="1"/>
        <v>35726.823023247271</v>
      </c>
      <c r="F201" s="50">
        <f t="shared" si="8"/>
        <v>38699.752256004344</v>
      </c>
      <c r="G201" s="50">
        <f t="shared" si="2"/>
        <v>268.00201656359422</v>
      </c>
      <c r="H201" s="68">
        <f t="shared" si="4"/>
        <v>-2704.9272161934787</v>
      </c>
      <c r="I201" s="69">
        <f t="shared" si="3"/>
        <v>1.0075014231293167</v>
      </c>
      <c r="J201" s="69">
        <f t="shared" si="5"/>
        <v>0.93010479244673194</v>
      </c>
    </row>
    <row r="202" spans="1:10" x14ac:dyDescent="0.2">
      <c r="A202" s="45" t="s">
        <v>92</v>
      </c>
      <c r="B202" s="46">
        <v>26550.229003404263</v>
      </c>
      <c r="C202" s="6">
        <v>65</v>
      </c>
      <c r="D202" s="50">
        <f t="shared" si="7"/>
        <v>-9444.5960364066013</v>
      </c>
      <c r="E202" s="68">
        <f t="shared" si="1"/>
        <v>36131.587308726739</v>
      </c>
      <c r="F202" s="50">
        <f t="shared" si="8"/>
        <v>36136.305461113378</v>
      </c>
      <c r="G202" s="50">
        <f t="shared" si="2"/>
        <v>-9581.3583053224756</v>
      </c>
      <c r="H202" s="68">
        <f t="shared" si="4"/>
        <v>-9586.076457709114</v>
      </c>
      <c r="I202" s="69">
        <f t="shared" si="3"/>
        <v>0.73482044330202112</v>
      </c>
      <c r="J202" s="69">
        <f t="shared" si="5"/>
        <v>0.73472450115231669</v>
      </c>
    </row>
    <row r="203" spans="1:10" x14ac:dyDescent="0.2">
      <c r="A203" s="49" t="s">
        <v>93</v>
      </c>
      <c r="B203" s="50">
        <v>32000.722477066971</v>
      </c>
      <c r="C203" s="6">
        <v>66</v>
      </c>
      <c r="D203" s="50">
        <f t="shared" ref="D203:D217" si="9">B203-B202</f>
        <v>5450.4934736627074</v>
      </c>
      <c r="E203" s="68">
        <f t="shared" ref="E203:E217" si="10">+$H$243+$H$244*C203</f>
        <v>36536.351594206208</v>
      </c>
      <c r="F203" s="50">
        <f t="shared" si="8"/>
        <v>34313.747343439027</v>
      </c>
      <c r="G203" s="50">
        <f t="shared" ref="G203:G217" si="11">B203-E203</f>
        <v>-4535.6291171392368</v>
      </c>
      <c r="H203" s="68">
        <f t="shared" si="4"/>
        <v>-2313.0248663720558</v>
      </c>
      <c r="I203" s="69">
        <f t="shared" ref="I203:I217" si="12">B203/E203</f>
        <v>0.87585982400447238</v>
      </c>
      <c r="J203" s="69">
        <f t="shared" si="5"/>
        <v>0.9325918896813723</v>
      </c>
    </row>
    <row r="204" spans="1:10" x14ac:dyDescent="0.2">
      <c r="A204" s="45" t="s">
        <v>94</v>
      </c>
      <c r="B204" s="46">
        <v>33620.648467330975</v>
      </c>
      <c r="C204" s="6">
        <v>67</v>
      </c>
      <c r="D204" s="50">
        <f t="shared" si="9"/>
        <v>1619.9259902640042</v>
      </c>
      <c r="E204" s="68">
        <f t="shared" si="10"/>
        <v>36941.115879685676</v>
      </c>
      <c r="F204" s="50">
        <f t="shared" si="8"/>
        <v>32041.606246903269</v>
      </c>
      <c r="G204" s="50">
        <f t="shared" si="11"/>
        <v>-3320.4674123547011</v>
      </c>
      <c r="H204" s="68">
        <f t="shared" si="4"/>
        <v>1579.0422204277056</v>
      </c>
      <c r="I204" s="69">
        <f t="shared" si="12"/>
        <v>0.91011458822280289</v>
      </c>
      <c r="J204" s="69">
        <f t="shared" si="5"/>
        <v>1.0492809944751229</v>
      </c>
    </row>
    <row r="205" spans="1:10" x14ac:dyDescent="0.2">
      <c r="A205" s="49" t="s">
        <v>95</v>
      </c>
      <c r="B205" s="50">
        <v>33613.999662560411</v>
      </c>
      <c r="C205" s="6">
        <v>68</v>
      </c>
      <c r="D205" s="50">
        <f t="shared" si="9"/>
        <v>-6.6488047705643112</v>
      </c>
      <c r="E205" s="68">
        <f t="shared" si="10"/>
        <v>37345.880165165145</v>
      </c>
      <c r="F205" s="50">
        <f t="shared" ref="F205:F217" si="13">SUM(B202:B205)/4</f>
        <v>31446.399902590656</v>
      </c>
      <c r="G205" s="50">
        <f t="shared" si="11"/>
        <v>-3731.8805026047339</v>
      </c>
      <c r="H205" s="68">
        <f t="shared" si="4"/>
        <v>2167.5997599697548</v>
      </c>
      <c r="I205" s="69">
        <f t="shared" si="12"/>
        <v>0.90007249832912772</v>
      </c>
      <c r="J205" s="69">
        <f t="shared" si="5"/>
        <v>1.0689299813868736</v>
      </c>
    </row>
    <row r="206" spans="1:10" x14ac:dyDescent="0.2">
      <c r="A206" s="45" t="s">
        <v>96</v>
      </c>
      <c r="B206" s="46">
        <v>33325.266338840498</v>
      </c>
      <c r="C206" s="6">
        <v>69</v>
      </c>
      <c r="D206" s="50">
        <f t="shared" si="9"/>
        <v>-288.73332371991273</v>
      </c>
      <c r="E206" s="68">
        <f t="shared" si="10"/>
        <v>37750.644450644606</v>
      </c>
      <c r="F206" s="50">
        <f t="shared" si="13"/>
        <v>33140.159236449712</v>
      </c>
      <c r="G206" s="50">
        <f t="shared" si="11"/>
        <v>-4425.3781118041079</v>
      </c>
      <c r="H206" s="68">
        <f t="shared" ref="H206:H217" si="14">B206-F206</f>
        <v>185.10710239078617</v>
      </c>
      <c r="I206" s="69">
        <f t="shared" si="12"/>
        <v>0.88277344198481511</v>
      </c>
      <c r="J206" s="69">
        <f t="shared" ref="J206:J217" si="15">B206/F206</f>
        <v>1.0055855827689324</v>
      </c>
    </row>
    <row r="207" spans="1:10" x14ac:dyDescent="0.2">
      <c r="A207" s="49" t="s">
        <v>97</v>
      </c>
      <c r="B207" s="50">
        <v>43357.515492373204</v>
      </c>
      <c r="C207" s="6">
        <v>70</v>
      </c>
      <c r="D207" s="50">
        <f t="shared" si="9"/>
        <v>10032.249153532706</v>
      </c>
      <c r="E207" s="68">
        <f t="shared" si="10"/>
        <v>38155.408736124074</v>
      </c>
      <c r="F207" s="50">
        <f t="shared" si="13"/>
        <v>35979.35749027627</v>
      </c>
      <c r="G207" s="50">
        <f t="shared" si="11"/>
        <v>5202.1067562491298</v>
      </c>
      <c r="H207" s="68">
        <f t="shared" si="14"/>
        <v>7378.1580020969341</v>
      </c>
      <c r="I207" s="69">
        <f t="shared" si="12"/>
        <v>1.1363399562097725</v>
      </c>
      <c r="J207" s="69">
        <f t="shared" si="15"/>
        <v>1.2050664191013123</v>
      </c>
    </row>
    <row r="208" spans="1:10" x14ac:dyDescent="0.2">
      <c r="A208" s="45" t="s">
        <v>98</v>
      </c>
      <c r="B208" s="46">
        <v>52254.72378041019</v>
      </c>
      <c r="C208" s="6">
        <v>71</v>
      </c>
      <c r="D208" s="50">
        <f t="shared" si="9"/>
        <v>8897.2082880369853</v>
      </c>
      <c r="E208" s="68">
        <f t="shared" si="10"/>
        <v>38560.173021603543</v>
      </c>
      <c r="F208" s="50">
        <f t="shared" si="13"/>
        <v>40637.876318546078</v>
      </c>
      <c r="G208" s="50">
        <f t="shared" si="11"/>
        <v>13694.550758806647</v>
      </c>
      <c r="H208" s="68">
        <f t="shared" si="14"/>
        <v>11616.847461864112</v>
      </c>
      <c r="I208" s="69">
        <f t="shared" si="12"/>
        <v>1.3551475443622674</v>
      </c>
      <c r="J208" s="69">
        <f t="shared" si="15"/>
        <v>1.2858625625710289</v>
      </c>
    </row>
    <row r="209" spans="1:10" x14ac:dyDescent="0.2">
      <c r="A209" s="49" t="s">
        <v>99</v>
      </c>
      <c r="B209" s="50">
        <v>48582.279365807881</v>
      </c>
      <c r="C209" s="6">
        <v>72</v>
      </c>
      <c r="D209" s="50">
        <f t="shared" si="9"/>
        <v>-3672.4444146023088</v>
      </c>
      <c r="E209" s="68">
        <f t="shared" si="10"/>
        <v>38964.937307083012</v>
      </c>
      <c r="F209" s="50">
        <f t="shared" si="13"/>
        <v>44379.946244357947</v>
      </c>
      <c r="G209" s="50">
        <f t="shared" si="11"/>
        <v>9617.3420587248693</v>
      </c>
      <c r="H209" s="68">
        <f t="shared" si="14"/>
        <v>4202.333121449934</v>
      </c>
      <c r="I209" s="69">
        <f t="shared" si="12"/>
        <v>1.2468204165948096</v>
      </c>
      <c r="J209" s="69">
        <f t="shared" si="15"/>
        <v>1.0946899101299425</v>
      </c>
    </row>
    <row r="210" spans="1:10" x14ac:dyDescent="0.2">
      <c r="A210" s="45" t="s">
        <v>100</v>
      </c>
      <c r="B210" s="46">
        <v>44450.230495058568</v>
      </c>
      <c r="C210" s="6">
        <v>73</v>
      </c>
      <c r="D210" s="50">
        <f t="shared" si="9"/>
        <v>-4132.0488707493132</v>
      </c>
      <c r="E210" s="68">
        <f t="shared" si="10"/>
        <v>39369.70159256248</v>
      </c>
      <c r="F210" s="50">
        <f t="shared" si="13"/>
        <v>47161.187283412466</v>
      </c>
      <c r="G210" s="50">
        <f t="shared" si="11"/>
        <v>5080.5289024960875</v>
      </c>
      <c r="H210" s="68">
        <f t="shared" si="14"/>
        <v>-2710.9567883538984</v>
      </c>
      <c r="I210" s="69">
        <f t="shared" si="12"/>
        <v>1.1290466703322912</v>
      </c>
      <c r="J210" s="69">
        <f t="shared" si="15"/>
        <v>0.94251720653124027</v>
      </c>
    </row>
    <row r="211" spans="1:10" x14ac:dyDescent="0.2">
      <c r="A211" s="49" t="s">
        <v>101</v>
      </c>
      <c r="B211" s="50">
        <v>61253.135361326233</v>
      </c>
      <c r="C211" s="6">
        <v>74</v>
      </c>
      <c r="D211" s="50">
        <f t="shared" si="9"/>
        <v>16802.904866267665</v>
      </c>
      <c r="E211" s="68">
        <f t="shared" si="10"/>
        <v>39774.465878041949</v>
      </c>
      <c r="F211" s="50">
        <f t="shared" si="13"/>
        <v>51635.09225065072</v>
      </c>
      <c r="G211" s="50">
        <f t="shared" si="11"/>
        <v>21478.669483284284</v>
      </c>
      <c r="H211" s="68">
        <f t="shared" si="14"/>
        <v>9618.0431106755132</v>
      </c>
      <c r="I211" s="69">
        <f t="shared" si="12"/>
        <v>1.5400115126408747</v>
      </c>
      <c r="J211" s="69">
        <f t="shared" si="15"/>
        <v>1.1862695057072219</v>
      </c>
    </row>
    <row r="212" spans="1:10" x14ac:dyDescent="0.2">
      <c r="A212" s="45" t="s">
        <v>102</v>
      </c>
      <c r="B212" s="46">
        <v>64359.159320804451</v>
      </c>
      <c r="C212" s="6">
        <v>75</v>
      </c>
      <c r="D212" s="50">
        <f t="shared" si="9"/>
        <v>3106.0239594782179</v>
      </c>
      <c r="E212" s="68">
        <f t="shared" si="10"/>
        <v>40179.230163521417</v>
      </c>
      <c r="F212" s="50">
        <f t="shared" si="13"/>
        <v>54661.201135749288</v>
      </c>
      <c r="G212" s="50">
        <f t="shared" si="11"/>
        <v>24179.929157283033</v>
      </c>
      <c r="H212" s="68">
        <f t="shared" si="14"/>
        <v>9697.9581850551622</v>
      </c>
      <c r="I212" s="69">
        <f t="shared" si="12"/>
        <v>1.6018017034889809</v>
      </c>
      <c r="J212" s="69">
        <f t="shared" si="15"/>
        <v>1.1774194123720516</v>
      </c>
    </row>
    <row r="213" spans="1:10" x14ac:dyDescent="0.2">
      <c r="A213" s="49" t="s">
        <v>103</v>
      </c>
      <c r="B213" s="50">
        <v>53969.536877541745</v>
      </c>
      <c r="C213" s="6">
        <v>76</v>
      </c>
      <c r="D213" s="50">
        <f t="shared" si="9"/>
        <v>-10389.622443262706</v>
      </c>
      <c r="E213" s="68">
        <f t="shared" si="10"/>
        <v>40583.994449000878</v>
      </c>
      <c r="F213" s="50">
        <f t="shared" si="13"/>
        <v>56008.015513682752</v>
      </c>
      <c r="G213" s="50">
        <f t="shared" si="11"/>
        <v>13385.542428540866</v>
      </c>
      <c r="H213" s="68">
        <f t="shared" si="14"/>
        <v>-2038.4786361410079</v>
      </c>
      <c r="I213" s="69">
        <f t="shared" si="12"/>
        <v>1.3298231879407918</v>
      </c>
      <c r="J213" s="69">
        <f t="shared" si="15"/>
        <v>0.96360380532241841</v>
      </c>
    </row>
    <row r="214" spans="1:10" x14ac:dyDescent="0.2">
      <c r="A214" s="45" t="s">
        <v>104</v>
      </c>
      <c r="B214" s="46">
        <v>45456.056943555894</v>
      </c>
      <c r="C214" s="6">
        <v>77</v>
      </c>
      <c r="D214" s="50">
        <f t="shared" si="9"/>
        <v>-8513.4799339858509</v>
      </c>
      <c r="E214" s="68">
        <f t="shared" si="10"/>
        <v>40988.758734480347</v>
      </c>
      <c r="F214" s="50">
        <f t="shared" si="13"/>
        <v>56259.472125807079</v>
      </c>
      <c r="G214" s="50">
        <f t="shared" si="11"/>
        <v>4467.2982090755468</v>
      </c>
      <c r="H214" s="68">
        <f t="shared" si="14"/>
        <v>-10803.415182251185</v>
      </c>
      <c r="I214" s="69">
        <f t="shared" si="12"/>
        <v>1.1089883750326304</v>
      </c>
      <c r="J214" s="69">
        <f t="shared" si="15"/>
        <v>0.80797162195029748</v>
      </c>
    </row>
    <row r="215" spans="1:10" x14ac:dyDescent="0.2">
      <c r="A215" s="49" t="s">
        <v>105</v>
      </c>
      <c r="B215" s="50">
        <v>45017.810876258351</v>
      </c>
      <c r="C215" s="6">
        <v>78</v>
      </c>
      <c r="D215" s="50">
        <f t="shared" si="9"/>
        <v>-438.24606729754305</v>
      </c>
      <c r="E215" s="68">
        <f t="shared" si="10"/>
        <v>41393.523019959815</v>
      </c>
      <c r="F215" s="50">
        <f t="shared" si="13"/>
        <v>52200.641004540113</v>
      </c>
      <c r="G215" s="50">
        <f t="shared" si="11"/>
        <v>3624.2878562985352</v>
      </c>
      <c r="H215" s="68">
        <f t="shared" si="14"/>
        <v>-7182.8301282817629</v>
      </c>
      <c r="I215" s="69">
        <f t="shared" si="12"/>
        <v>1.0875568831034488</v>
      </c>
      <c r="J215" s="69">
        <f t="shared" si="15"/>
        <v>0.86239957996575101</v>
      </c>
    </row>
    <row r="216" spans="1:10" x14ac:dyDescent="0.2">
      <c r="A216" s="45" t="s">
        <v>106</v>
      </c>
      <c r="B216" s="46">
        <v>62986.397371131054</v>
      </c>
      <c r="C216" s="6">
        <v>79</v>
      </c>
      <c r="D216" s="50">
        <f t="shared" si="9"/>
        <v>17968.586494872703</v>
      </c>
      <c r="E216" s="68">
        <f t="shared" si="10"/>
        <v>41798.287305439284</v>
      </c>
      <c r="F216" s="50">
        <f t="shared" si="13"/>
        <v>51857.450517121761</v>
      </c>
      <c r="G216" s="50">
        <f t="shared" si="11"/>
        <v>21188.11006569177</v>
      </c>
      <c r="H216" s="68">
        <f t="shared" si="14"/>
        <v>11128.946854009293</v>
      </c>
      <c r="I216" s="69">
        <f t="shared" si="12"/>
        <v>1.5069133553454122</v>
      </c>
      <c r="J216" s="69">
        <f t="shared" si="15"/>
        <v>1.2146065173476828</v>
      </c>
    </row>
    <row r="217" spans="1:10" x14ac:dyDescent="0.2">
      <c r="A217" s="49" t="s">
        <v>107</v>
      </c>
      <c r="B217" s="50">
        <v>54951.219999076027</v>
      </c>
      <c r="C217" s="6">
        <v>80</v>
      </c>
      <c r="D217" s="50">
        <f t="shared" si="9"/>
        <v>-8035.1773720550264</v>
      </c>
      <c r="E217" s="68">
        <f t="shared" si="10"/>
        <v>42203.051590918752</v>
      </c>
      <c r="F217" s="50">
        <f t="shared" si="13"/>
        <v>52102.871297505335</v>
      </c>
      <c r="G217" s="50">
        <f t="shared" si="11"/>
        <v>12748.168408157275</v>
      </c>
      <c r="H217" s="68">
        <f t="shared" si="14"/>
        <v>2848.3487015706924</v>
      </c>
      <c r="I217" s="69">
        <f t="shared" si="12"/>
        <v>1.3020674554941525</v>
      </c>
      <c r="J217" s="69">
        <f t="shared" si="15"/>
        <v>1.054667787602467</v>
      </c>
    </row>
    <row r="218" spans="1:10" x14ac:dyDescent="0.2">
      <c r="A218" s="71" t="s">
        <v>120</v>
      </c>
      <c r="J218" s="68"/>
    </row>
    <row r="219" spans="1:10" x14ac:dyDescent="0.2">
      <c r="A219" s="71" t="s">
        <v>121</v>
      </c>
      <c r="J219" s="68"/>
    </row>
    <row r="220" spans="1:10" x14ac:dyDescent="0.2">
      <c r="H220" s="68"/>
    </row>
    <row r="221" spans="1:10" x14ac:dyDescent="0.2">
      <c r="H221" s="68"/>
    </row>
    <row r="222" spans="1:10" x14ac:dyDescent="0.2">
      <c r="B222" s="18" t="s">
        <v>169</v>
      </c>
      <c r="H222" s="68"/>
    </row>
    <row r="223" spans="1:10" x14ac:dyDescent="0.2">
      <c r="B223" s="6" t="s">
        <v>160</v>
      </c>
      <c r="H223" s="68"/>
    </row>
    <row r="224" spans="1:10" x14ac:dyDescent="0.2">
      <c r="B224" s="6" t="s">
        <v>161</v>
      </c>
      <c r="H224" s="68"/>
    </row>
    <row r="225" spans="2:15" x14ac:dyDescent="0.2">
      <c r="B225" s="6" t="s">
        <v>162</v>
      </c>
      <c r="H225" s="68"/>
    </row>
    <row r="226" spans="2:15" x14ac:dyDescent="0.2">
      <c r="B226" s="6" t="s">
        <v>163</v>
      </c>
      <c r="H226" s="68"/>
    </row>
    <row r="227" spans="2:15" ht="15" x14ac:dyDescent="0.25">
      <c r="H227"/>
      <c r="I227"/>
      <c r="J227"/>
      <c r="K227"/>
      <c r="L227"/>
      <c r="M227"/>
      <c r="N227"/>
      <c r="O227"/>
    </row>
    <row r="228" spans="2:15" ht="15.75" thickBot="1" x14ac:dyDescent="0.3">
      <c r="G228" s="106" t="s">
        <v>135</v>
      </c>
      <c r="H228"/>
      <c r="I228"/>
      <c r="J228"/>
      <c r="K228"/>
      <c r="L228"/>
      <c r="M228"/>
      <c r="N228"/>
      <c r="O228"/>
    </row>
    <row r="229" spans="2:15" ht="15" x14ac:dyDescent="0.25">
      <c r="G229" s="105" t="s">
        <v>136</v>
      </c>
      <c r="H229" s="105"/>
      <c r="I229" s="105"/>
      <c r="J229" s="105"/>
      <c r="K229"/>
      <c r="L229"/>
      <c r="M229"/>
      <c r="N229"/>
      <c r="O229"/>
    </row>
    <row r="230" spans="2:15" ht="15" x14ac:dyDescent="0.25">
      <c r="G230" s="102" t="s">
        <v>137</v>
      </c>
      <c r="H230" s="102"/>
      <c r="I230" s="102"/>
      <c r="J230" s="102">
        <v>0.7144076100251131</v>
      </c>
      <c r="K230"/>
      <c r="L230"/>
      <c r="M230"/>
      <c r="N230"/>
      <c r="O230"/>
    </row>
    <row r="231" spans="2:15" ht="15" x14ac:dyDescent="0.25">
      <c r="G231" s="102" t="s">
        <v>138</v>
      </c>
      <c r="H231" s="102"/>
      <c r="I231" s="102"/>
      <c r="J231" s="102">
        <v>0.5103782332617941</v>
      </c>
      <c r="K231"/>
      <c r="L231"/>
      <c r="M231"/>
      <c r="N231"/>
      <c r="O231"/>
    </row>
    <row r="232" spans="2:15" ht="15" x14ac:dyDescent="0.25">
      <c r="G232" s="102" t="s">
        <v>139</v>
      </c>
      <c r="H232" s="102"/>
      <c r="I232" s="102"/>
      <c r="J232" s="102">
        <v>0.50410103112412474</v>
      </c>
      <c r="K232"/>
      <c r="L232"/>
      <c r="M232"/>
      <c r="N232"/>
      <c r="O232"/>
    </row>
    <row r="233" spans="2:15" ht="15" x14ac:dyDescent="0.25">
      <c r="G233" s="102" t="s">
        <v>140</v>
      </c>
      <c r="H233" s="102"/>
      <c r="I233" s="102"/>
      <c r="J233" s="102">
        <v>9271.4913151504134</v>
      </c>
      <c r="K233"/>
      <c r="L233"/>
      <c r="M233"/>
      <c r="N233"/>
      <c r="O233"/>
    </row>
    <row r="234" spans="2:15" ht="15.75" thickBot="1" x14ac:dyDescent="0.3">
      <c r="G234" s="103" t="s">
        <v>141</v>
      </c>
      <c r="H234" s="103"/>
      <c r="I234" s="103"/>
      <c r="J234" s="103">
        <v>80</v>
      </c>
      <c r="K234"/>
      <c r="L234"/>
      <c r="M234"/>
      <c r="N234"/>
      <c r="O234"/>
    </row>
    <row r="235" spans="2:15" ht="15" x14ac:dyDescent="0.25">
      <c r="G235"/>
      <c r="H235"/>
      <c r="I235"/>
      <c r="J235"/>
      <c r="K235"/>
      <c r="L235"/>
      <c r="M235"/>
      <c r="N235"/>
      <c r="O235"/>
    </row>
    <row r="236" spans="2:15" ht="15.75" thickBot="1" x14ac:dyDescent="0.3">
      <c r="G236" t="s">
        <v>142</v>
      </c>
      <c r="H236"/>
      <c r="I236"/>
      <c r="J236"/>
      <c r="K236"/>
      <c r="L236"/>
      <c r="M236"/>
      <c r="N236"/>
      <c r="O236"/>
    </row>
    <row r="237" spans="2:15" ht="15" x14ac:dyDescent="0.25">
      <c r="G237" s="104"/>
      <c r="H237" s="104" t="s">
        <v>146</v>
      </c>
      <c r="I237" s="104" t="s">
        <v>147</v>
      </c>
      <c r="J237" s="104" t="s">
        <v>148</v>
      </c>
      <c r="K237" s="104" t="s">
        <v>149</v>
      </c>
      <c r="L237" s="104" t="s">
        <v>150</v>
      </c>
      <c r="M237"/>
      <c r="N237"/>
      <c r="O237"/>
    </row>
    <row r="238" spans="2:15" ht="15" x14ac:dyDescent="0.25">
      <c r="G238" s="102" t="s">
        <v>143</v>
      </c>
      <c r="H238" s="102">
        <v>1</v>
      </c>
      <c r="I238" s="102">
        <v>6989163849.2753849</v>
      </c>
      <c r="J238" s="102">
        <v>6989163849.2753849</v>
      </c>
      <c r="K238" s="102">
        <v>81.306643002465904</v>
      </c>
      <c r="L238" s="102">
        <v>1.0001346674791251E-13</v>
      </c>
      <c r="M238"/>
      <c r="N238"/>
      <c r="O238"/>
    </row>
    <row r="239" spans="2:15" ht="15" x14ac:dyDescent="0.25">
      <c r="G239" s="102" t="s">
        <v>144</v>
      </c>
      <c r="H239" s="102">
        <v>78</v>
      </c>
      <c r="I239" s="102">
        <v>6704922994.1389446</v>
      </c>
      <c r="J239" s="102">
        <v>85960551.206909552</v>
      </c>
      <c r="K239" s="102"/>
      <c r="L239" s="102"/>
      <c r="M239"/>
      <c r="N239"/>
      <c r="O239"/>
    </row>
    <row r="240" spans="2:15" ht="15.75" thickBot="1" x14ac:dyDescent="0.3">
      <c r="G240" s="103" t="s">
        <v>12</v>
      </c>
      <c r="H240" s="103">
        <v>79</v>
      </c>
      <c r="I240" s="103">
        <v>13694086843.41433</v>
      </c>
      <c r="J240" s="103"/>
      <c r="K240" s="103"/>
      <c r="L240" s="103"/>
      <c r="M240"/>
      <c r="N240"/>
      <c r="O240"/>
    </row>
    <row r="241" spans="3:15" ht="15.75" thickBot="1" x14ac:dyDescent="0.3">
      <c r="G241"/>
      <c r="H241"/>
      <c r="I241"/>
      <c r="J241"/>
      <c r="K241"/>
      <c r="L241"/>
      <c r="M241"/>
      <c r="N241"/>
      <c r="O241"/>
    </row>
    <row r="242" spans="3:15" ht="15" x14ac:dyDescent="0.25">
      <c r="G242" s="104"/>
      <c r="H242" s="104" t="s">
        <v>151</v>
      </c>
      <c r="I242" s="104" t="s">
        <v>140</v>
      </c>
      <c r="J242" s="104" t="s">
        <v>152</v>
      </c>
      <c r="K242" s="104" t="s">
        <v>153</v>
      </c>
      <c r="L242" s="104" t="s">
        <v>154</v>
      </c>
      <c r="M242" s="104" t="s">
        <v>155</v>
      </c>
      <c r="N242" s="104" t="s">
        <v>156</v>
      </c>
      <c r="O242" s="104" t="s">
        <v>157</v>
      </c>
    </row>
    <row r="243" spans="3:15" ht="15" x14ac:dyDescent="0.25">
      <c r="G243" s="102" t="s">
        <v>145</v>
      </c>
      <c r="H243" s="102">
        <v>9821.9087525613104</v>
      </c>
      <c r="I243" s="102">
        <v>2092.7579120815399</v>
      </c>
      <c r="J243" s="102">
        <v>4.6932847300966847</v>
      </c>
      <c r="K243" s="102">
        <v>1.1290664183244182E-5</v>
      </c>
      <c r="L243" s="102">
        <v>5655.5477975613003</v>
      </c>
      <c r="M243" s="102">
        <v>13988.269707561321</v>
      </c>
      <c r="N243" s="102">
        <v>5655.5477975613003</v>
      </c>
      <c r="O243" s="102">
        <v>13988.269707561321</v>
      </c>
    </row>
    <row r="244" spans="3:15" ht="15.75" thickBot="1" x14ac:dyDescent="0.3">
      <c r="G244" s="103" t="s">
        <v>158</v>
      </c>
      <c r="H244" s="103">
        <v>404.76428547946807</v>
      </c>
      <c r="I244" s="103">
        <v>44.888921406591031</v>
      </c>
      <c r="J244" s="103">
        <v>9.0170196297039258</v>
      </c>
      <c r="K244" s="103">
        <v>1.0001346674791251E-13</v>
      </c>
      <c r="L244" s="103">
        <v>315.39730787503788</v>
      </c>
      <c r="M244" s="103">
        <v>494.13126308389826</v>
      </c>
      <c r="N244" s="103">
        <v>315.39730787503788</v>
      </c>
      <c r="O244" s="103">
        <v>494.13126308389826</v>
      </c>
    </row>
    <row r="245" spans="3:15" ht="15" x14ac:dyDescent="0.25">
      <c r="G245"/>
      <c r="H245"/>
      <c r="I245"/>
      <c r="J245"/>
      <c r="K245"/>
      <c r="L245"/>
      <c r="M245"/>
      <c r="N245"/>
      <c r="O245"/>
    </row>
    <row r="246" spans="3:15" ht="15" x14ac:dyDescent="0.25">
      <c r="C246" s="6" t="s">
        <v>164</v>
      </c>
      <c r="G246"/>
      <c r="H246"/>
      <c r="I246"/>
      <c r="J246"/>
      <c r="K246"/>
      <c r="L246"/>
      <c r="M246"/>
      <c r="N246"/>
      <c r="O246"/>
    </row>
    <row r="247" spans="3:15" ht="15" x14ac:dyDescent="0.25">
      <c r="C247" s="6" t="s">
        <v>165</v>
      </c>
      <c r="G247"/>
      <c r="H247"/>
      <c r="I247"/>
      <c r="J247"/>
      <c r="K247"/>
      <c r="L247"/>
      <c r="M247"/>
      <c r="N247"/>
      <c r="O247"/>
    </row>
    <row r="248" spans="3:15" x14ac:dyDescent="0.2">
      <c r="C248" s="6" t="s">
        <v>168</v>
      </c>
      <c r="H248" s="68"/>
    </row>
    <row r="249" spans="3:15" x14ac:dyDescent="0.2">
      <c r="H249" s="68"/>
    </row>
    <row r="250" spans="3:15" x14ac:dyDescent="0.2">
      <c r="H250" s="68"/>
    </row>
    <row r="251" spans="3:15" x14ac:dyDescent="0.2">
      <c r="H251" s="68"/>
    </row>
    <row r="252" spans="3:15" x14ac:dyDescent="0.2">
      <c r="H252" s="68"/>
    </row>
    <row r="253" spans="3:15" x14ac:dyDescent="0.2">
      <c r="H253" s="68"/>
    </row>
    <row r="254" spans="3:15" x14ac:dyDescent="0.2">
      <c r="H254" s="68"/>
    </row>
    <row r="255" spans="3:15" x14ac:dyDescent="0.2">
      <c r="H255" s="68"/>
    </row>
    <row r="256" spans="3:15" x14ac:dyDescent="0.2">
      <c r="H256" s="68"/>
    </row>
    <row r="257" spans="2:11" x14ac:dyDescent="0.2">
      <c r="H257" s="68"/>
    </row>
    <row r="258" spans="2:11" x14ac:dyDescent="0.2">
      <c r="H258" s="68"/>
    </row>
    <row r="259" spans="2:11" x14ac:dyDescent="0.2">
      <c r="H259" s="68"/>
    </row>
    <row r="260" spans="2:11" x14ac:dyDescent="0.2">
      <c r="H260" s="68"/>
    </row>
    <row r="261" spans="2:11" x14ac:dyDescent="0.2">
      <c r="H261" s="68"/>
    </row>
    <row r="262" spans="2:11" x14ac:dyDescent="0.2">
      <c r="H262" s="68"/>
    </row>
    <row r="263" spans="2:11" x14ac:dyDescent="0.2">
      <c r="H263" s="68"/>
    </row>
    <row r="264" spans="2:11" x14ac:dyDescent="0.2">
      <c r="H264" s="68"/>
    </row>
    <row r="265" spans="2:11" x14ac:dyDescent="0.2">
      <c r="H265" s="68"/>
    </row>
    <row r="266" spans="2:11" x14ac:dyDescent="0.2">
      <c r="H266" s="68"/>
    </row>
    <row r="267" spans="2:11" x14ac:dyDescent="0.2">
      <c r="H267" s="68"/>
    </row>
    <row r="268" spans="2:11" x14ac:dyDescent="0.2">
      <c r="B268" s="6" t="s">
        <v>170</v>
      </c>
      <c r="F268" s="6" t="s">
        <v>171</v>
      </c>
      <c r="H268" s="68"/>
      <c r="K268" s="6" t="s">
        <v>172</v>
      </c>
    </row>
    <row r="269" spans="2:11" x14ac:dyDescent="0.2">
      <c r="H269" s="68"/>
    </row>
    <row r="270" spans="2:11" x14ac:dyDescent="0.2">
      <c r="H270" s="68"/>
    </row>
    <row r="271" spans="2:11" x14ac:dyDescent="0.2">
      <c r="H271" s="68"/>
    </row>
    <row r="272" spans="2:11" x14ac:dyDescent="0.2">
      <c r="H272" s="68"/>
    </row>
    <row r="273" spans="8:8" x14ac:dyDescent="0.2">
      <c r="H273" s="68"/>
    </row>
    <row r="274" spans="8:8" x14ac:dyDescent="0.2">
      <c r="H274" s="68"/>
    </row>
    <row r="275" spans="8:8" x14ac:dyDescent="0.2">
      <c r="H275" s="68"/>
    </row>
    <row r="276" spans="8:8" x14ac:dyDescent="0.2">
      <c r="H276" s="68"/>
    </row>
    <row r="277" spans="8:8" x14ac:dyDescent="0.2">
      <c r="H277" s="68"/>
    </row>
    <row r="278" spans="8:8" x14ac:dyDescent="0.2">
      <c r="H278" s="68"/>
    </row>
    <row r="279" spans="8:8" x14ac:dyDescent="0.2">
      <c r="H279" s="68"/>
    </row>
    <row r="280" spans="8:8" x14ac:dyDescent="0.2">
      <c r="H280" s="68"/>
    </row>
    <row r="281" spans="8:8" x14ac:dyDescent="0.2">
      <c r="H281" s="68"/>
    </row>
    <row r="282" spans="8:8" x14ac:dyDescent="0.2">
      <c r="H282" s="68"/>
    </row>
    <row r="283" spans="8:8" x14ac:dyDescent="0.2">
      <c r="H283" s="68"/>
    </row>
    <row r="284" spans="8:8" x14ac:dyDescent="0.2">
      <c r="H284" s="68"/>
    </row>
    <row r="285" spans="8:8" x14ac:dyDescent="0.2">
      <c r="H285" s="68"/>
    </row>
    <row r="286" spans="8:8" x14ac:dyDescent="0.2">
      <c r="H286" s="68"/>
    </row>
    <row r="287" spans="8:8" x14ac:dyDescent="0.2">
      <c r="H287" s="68"/>
    </row>
    <row r="288" spans="8:8" x14ac:dyDescent="0.2">
      <c r="H288" s="68"/>
    </row>
    <row r="289" spans="1:12" x14ac:dyDescent="0.2">
      <c r="H289" s="68"/>
    </row>
    <row r="290" spans="1:12" x14ac:dyDescent="0.2">
      <c r="H290" s="68"/>
    </row>
    <row r="291" spans="1:12" x14ac:dyDescent="0.2">
      <c r="H291" s="68"/>
    </row>
    <row r="292" spans="1:12" x14ac:dyDescent="0.2">
      <c r="B292" s="6" t="s">
        <v>183</v>
      </c>
      <c r="H292" s="6" t="s">
        <v>184</v>
      </c>
    </row>
    <row r="293" spans="1:12" x14ac:dyDescent="0.2">
      <c r="B293" s="6" t="s">
        <v>176</v>
      </c>
      <c r="H293" s="6" t="s">
        <v>176</v>
      </c>
    </row>
    <row r="294" spans="1:12" x14ac:dyDescent="0.2">
      <c r="H294" s="68"/>
    </row>
    <row r="295" spans="1:12" x14ac:dyDescent="0.2">
      <c r="H295" s="68"/>
    </row>
    <row r="296" spans="1:12" x14ac:dyDescent="0.2">
      <c r="H296" s="68"/>
    </row>
    <row r="297" spans="1:12" x14ac:dyDescent="0.2">
      <c r="H297" s="68"/>
    </row>
    <row r="298" spans="1:12" ht="12.75" x14ac:dyDescent="0.2">
      <c r="A298" s="109"/>
      <c r="B298" s="111" t="s">
        <v>200</v>
      </c>
      <c r="C298" s="109"/>
      <c r="D298" s="109"/>
      <c r="E298" s="109"/>
      <c r="F298" s="109"/>
      <c r="G298" s="109"/>
      <c r="H298" s="110"/>
      <c r="I298" s="109"/>
      <c r="J298" s="109"/>
      <c r="K298" s="109"/>
      <c r="L298" s="109"/>
    </row>
    <row r="299" spans="1:12" x14ac:dyDescent="0.2">
      <c r="H299" s="68"/>
    </row>
    <row r="300" spans="1:12" s="18" customFormat="1" ht="33.75" x14ac:dyDescent="0.2">
      <c r="A300" s="31"/>
      <c r="B300" s="67" t="s">
        <v>113</v>
      </c>
      <c r="C300" s="18" t="s">
        <v>115</v>
      </c>
      <c r="H300" s="114" t="s">
        <v>209</v>
      </c>
      <c r="I300" s="114" t="s">
        <v>210</v>
      </c>
    </row>
    <row r="301" spans="1:12" s="18" customFormat="1" ht="67.5" x14ac:dyDescent="0.2">
      <c r="A301" s="39"/>
      <c r="B301" s="113" t="s">
        <v>204</v>
      </c>
      <c r="C301" s="18" t="s">
        <v>116</v>
      </c>
      <c r="D301" s="18" t="s">
        <v>117</v>
      </c>
      <c r="E301" s="18" t="s">
        <v>118</v>
      </c>
      <c r="F301" s="112" t="s">
        <v>203</v>
      </c>
      <c r="G301" s="112" t="s">
        <v>205</v>
      </c>
      <c r="H301" s="114" t="s">
        <v>207</v>
      </c>
      <c r="I301" s="114" t="s">
        <v>208</v>
      </c>
    </row>
    <row r="302" spans="1:12" x14ac:dyDescent="0.2">
      <c r="A302" s="45" t="s">
        <v>28</v>
      </c>
      <c r="B302" s="46">
        <v>13179.734052746215</v>
      </c>
      <c r="F302" s="69">
        <v>87.823061804630854</v>
      </c>
      <c r="G302" s="68">
        <f>B302/F302*100</f>
        <v>15007.144799922309</v>
      </c>
      <c r="H302" s="68">
        <f>+B302-G302</f>
        <v>-1827.4107471760944</v>
      </c>
      <c r="I302" s="69">
        <f>+B302/G302</f>
        <v>0.87823061804630853</v>
      </c>
    </row>
    <row r="303" spans="1:12" x14ac:dyDescent="0.2">
      <c r="A303" s="49" t="s">
        <v>29</v>
      </c>
      <c r="B303" s="50">
        <v>16698.583670270491</v>
      </c>
      <c r="F303" s="69">
        <v>100.15235961348088</v>
      </c>
      <c r="G303" s="68">
        <f t="shared" ref="G303:G366" si="16">B303/F303*100</f>
        <v>16673.180476940855</v>
      </c>
      <c r="H303" s="68">
        <f t="shared" ref="H303:H366" si="17">+B303-G303</f>
        <v>25.403193329635542</v>
      </c>
      <c r="I303" s="69">
        <f t="shared" ref="I303:I366" si="18">+B303/G303</f>
        <v>1.0015235961348088</v>
      </c>
    </row>
    <row r="304" spans="1:12" x14ac:dyDescent="0.2">
      <c r="A304" s="45" t="s">
        <v>30</v>
      </c>
      <c r="B304" s="46">
        <v>18923.348810463704</v>
      </c>
      <c r="C304" s="68">
        <f>SUM(B302:B305)/4</f>
        <v>17282.962729751216</v>
      </c>
      <c r="D304" s="68">
        <f>(C304+C305)/2</f>
        <v>17929.914132656864</v>
      </c>
      <c r="E304" s="69">
        <f>B304/D304*100</f>
        <v>105.54065496609064</v>
      </c>
      <c r="F304" s="69">
        <v>107.234341269136</v>
      </c>
      <c r="G304" s="68">
        <f t="shared" si="16"/>
        <v>17646.724534792465</v>
      </c>
      <c r="H304" s="68">
        <f t="shared" si="17"/>
        <v>1276.6242756712381</v>
      </c>
      <c r="I304" s="69">
        <f t="shared" si="18"/>
        <v>1.07234341269136</v>
      </c>
    </row>
    <row r="305" spans="1:10" x14ac:dyDescent="0.2">
      <c r="A305" s="49" t="s">
        <v>31</v>
      </c>
      <c r="B305" s="50">
        <v>20330.184385524451</v>
      </c>
      <c r="C305" s="68">
        <f t="shared" ref="C305:C335" si="19">SUM(B303:B306)/4</f>
        <v>18576.865535562516</v>
      </c>
      <c r="D305" s="68">
        <f t="shared" ref="D305:D368" si="20">(C305+C306)/2</f>
        <v>19057.332342792699</v>
      </c>
      <c r="E305" s="69">
        <f t="shared" ref="E305:E335" si="21">B305/D305*100</f>
        <v>106.67906724737963</v>
      </c>
      <c r="F305" s="69">
        <v>104.49526298261507</v>
      </c>
      <c r="G305" s="68">
        <f t="shared" si="16"/>
        <v>19455.603828574309</v>
      </c>
      <c r="H305" s="68">
        <f t="shared" si="17"/>
        <v>874.58055695014264</v>
      </c>
      <c r="I305" s="69">
        <f t="shared" si="18"/>
        <v>1.0449526298261507</v>
      </c>
    </row>
    <row r="306" spans="1:10" x14ac:dyDescent="0.2">
      <c r="A306" s="45" t="s">
        <v>32</v>
      </c>
      <c r="B306" s="46">
        <v>18355.345275991425</v>
      </c>
      <c r="C306" s="68">
        <f t="shared" si="19"/>
        <v>19537.799150022882</v>
      </c>
      <c r="D306" s="68">
        <f t="shared" si="20"/>
        <v>19908.13862367082</v>
      </c>
      <c r="E306" s="69">
        <f t="shared" si="21"/>
        <v>92.200208281485843</v>
      </c>
      <c r="F306" s="69">
        <v>87.823061804630854</v>
      </c>
      <c r="G306" s="68">
        <f t="shared" si="16"/>
        <v>20900.370470827242</v>
      </c>
      <c r="H306" s="68">
        <f t="shared" si="17"/>
        <v>-2545.0251948358164</v>
      </c>
      <c r="I306" s="69">
        <f t="shared" si="18"/>
        <v>0.87823061804630853</v>
      </c>
    </row>
    <row r="307" spans="1:10" x14ac:dyDescent="0.2">
      <c r="A307" s="49" t="s">
        <v>33</v>
      </c>
      <c r="B307" s="50">
        <v>20542.318128111943</v>
      </c>
      <c r="C307" s="68">
        <f t="shared" si="19"/>
        <v>20278.478097318759</v>
      </c>
      <c r="D307" s="68">
        <f t="shared" si="20"/>
        <v>20490.166925028312</v>
      </c>
      <c r="E307" s="69">
        <f t="shared" si="21"/>
        <v>100.25451819535903</v>
      </c>
      <c r="F307" s="69">
        <v>100.15235961348088</v>
      </c>
      <c r="G307" s="68">
        <f t="shared" si="16"/>
        <v>20511.067544879763</v>
      </c>
      <c r="H307" s="68">
        <f t="shared" si="17"/>
        <v>31.250583232180361</v>
      </c>
      <c r="I307" s="69">
        <f t="shared" si="18"/>
        <v>1.0015235961348088</v>
      </c>
      <c r="J307" s="6" t="s">
        <v>115</v>
      </c>
    </row>
    <row r="308" spans="1:10" x14ac:dyDescent="0.2">
      <c r="A308" s="45" t="s">
        <v>34</v>
      </c>
      <c r="B308" s="46">
        <v>21886.064599647216</v>
      </c>
      <c r="C308" s="68">
        <f t="shared" si="19"/>
        <v>20701.855752737865</v>
      </c>
      <c r="D308" s="68">
        <f t="shared" si="20"/>
        <v>20654.637664051348</v>
      </c>
      <c r="E308" s="69">
        <f>B308/D308*100</f>
        <v>105.96198759632138</v>
      </c>
      <c r="F308" s="69">
        <v>107.23434126913591</v>
      </c>
      <c r="G308" s="68">
        <f t="shared" si="16"/>
        <v>20409.566879995786</v>
      </c>
      <c r="H308" s="68">
        <f t="shared" si="17"/>
        <v>1476.4977196514301</v>
      </c>
      <c r="I308" s="69">
        <f t="shared" si="18"/>
        <v>1.0723434126913591</v>
      </c>
      <c r="J308" s="6" t="s">
        <v>193</v>
      </c>
    </row>
    <row r="309" spans="1:10" x14ac:dyDescent="0.2">
      <c r="A309" s="49" t="s">
        <v>35</v>
      </c>
      <c r="B309" s="50">
        <v>22023.695007200877</v>
      </c>
      <c r="C309" s="68">
        <f t="shared" si="19"/>
        <v>20607.419575364831</v>
      </c>
      <c r="D309" s="68">
        <f t="shared" si="20"/>
        <v>20069.325550093585</v>
      </c>
      <c r="E309" s="69">
        <f t="shared" si="21"/>
        <v>109.73809235506759</v>
      </c>
      <c r="F309" s="69">
        <v>104.49526298261507</v>
      </c>
      <c r="G309" s="68">
        <f>B309/F309*100</f>
        <v>21076.26162045735</v>
      </c>
      <c r="H309" s="68">
        <f t="shared" si="17"/>
        <v>947.43338674352708</v>
      </c>
      <c r="I309" s="69">
        <f t="shared" si="18"/>
        <v>1.0449526298261507</v>
      </c>
      <c r="J309" s="6" t="s">
        <v>192</v>
      </c>
    </row>
    <row r="310" spans="1:10" x14ac:dyDescent="0.2">
      <c r="A310" s="45" t="s">
        <v>36</v>
      </c>
      <c r="B310" s="46">
        <v>17977.600566499277</v>
      </c>
      <c r="C310" s="68">
        <f t="shared" si="19"/>
        <v>19531.231524822335</v>
      </c>
      <c r="D310" s="68">
        <f t="shared" si="20"/>
        <v>18879.267532148297</v>
      </c>
      <c r="E310" s="69">
        <f t="shared" si="21"/>
        <v>95.224036292119763</v>
      </c>
      <c r="F310" s="69">
        <v>87.823061804630854</v>
      </c>
      <c r="G310" s="68">
        <f t="shared" si="16"/>
        <v>20470.250293131241</v>
      </c>
      <c r="H310" s="68">
        <f t="shared" si="17"/>
        <v>-2492.6497266319639</v>
      </c>
      <c r="I310" s="69">
        <f t="shared" si="18"/>
        <v>0.87823061804630853</v>
      </c>
      <c r="J310" s="6" t="s">
        <v>194</v>
      </c>
    </row>
    <row r="311" spans="1:10" x14ac:dyDescent="0.2">
      <c r="A311" s="49" t="s">
        <v>37</v>
      </c>
      <c r="B311" s="50">
        <v>16237.565925941966</v>
      </c>
      <c r="C311" s="68">
        <f t="shared" si="19"/>
        <v>18227.303539474262</v>
      </c>
      <c r="D311" s="68">
        <f t="shared" si="20"/>
        <v>17622.325253469287</v>
      </c>
      <c r="E311" s="69">
        <f t="shared" si="21"/>
        <v>92.142016972166005</v>
      </c>
      <c r="F311" s="69">
        <v>100.15235961348088</v>
      </c>
      <c r="G311" s="68">
        <f t="shared" si="16"/>
        <v>16212.864068912389</v>
      </c>
      <c r="H311" s="68">
        <f t="shared" si="17"/>
        <v>24.701857029576786</v>
      </c>
      <c r="I311" s="69">
        <f t="shared" si="18"/>
        <v>1.0015235961348088</v>
      </c>
      <c r="J311" s="6" t="s">
        <v>202</v>
      </c>
    </row>
    <row r="312" spans="1:10" x14ac:dyDescent="0.2">
      <c r="A312" s="45" t="s">
        <v>38</v>
      </c>
      <c r="B312" s="46">
        <v>16670.352658254917</v>
      </c>
      <c r="C312" s="68">
        <f t="shared" si="19"/>
        <v>17017.346967464313</v>
      </c>
      <c r="D312" s="68">
        <f t="shared" si="20"/>
        <v>16705.87316583515</v>
      </c>
      <c r="E312" s="69">
        <f t="shared" si="21"/>
        <v>99.787377126429561</v>
      </c>
      <c r="F312" s="69">
        <v>107.23434126913591</v>
      </c>
      <c r="G312" s="68">
        <f t="shared" si="16"/>
        <v>15545.72207089499</v>
      </c>
      <c r="H312" s="68">
        <f t="shared" si="17"/>
        <v>1124.6305873599267</v>
      </c>
      <c r="I312" s="69">
        <f t="shared" si="18"/>
        <v>1.0723434126913591</v>
      </c>
      <c r="J312" s="6" t="s">
        <v>196</v>
      </c>
    </row>
    <row r="313" spans="1:10" x14ac:dyDescent="0.2">
      <c r="A313" s="49" t="s">
        <v>39</v>
      </c>
      <c r="B313" s="50">
        <v>17183.868719161081</v>
      </c>
      <c r="C313" s="68">
        <f t="shared" si="19"/>
        <v>16394.399364205987</v>
      </c>
      <c r="D313" s="68">
        <f t="shared" si="20"/>
        <v>16792.964091334972</v>
      </c>
      <c r="E313" s="69">
        <f t="shared" si="21"/>
        <v>102.32778814806025</v>
      </c>
      <c r="F313" s="69">
        <v>104.49526298261507</v>
      </c>
      <c r="G313" s="68">
        <f t="shared" si="16"/>
        <v>16444.638951738863</v>
      </c>
      <c r="H313" s="68">
        <f t="shared" si="17"/>
        <v>739.22976742221726</v>
      </c>
      <c r="I313" s="69">
        <f t="shared" si="18"/>
        <v>1.0449526298261507</v>
      </c>
      <c r="J313" s="6" t="s">
        <v>206</v>
      </c>
    </row>
    <row r="314" spans="1:10" x14ac:dyDescent="0.2">
      <c r="A314" s="45" t="s">
        <v>40</v>
      </c>
      <c r="B314" s="46">
        <v>15485.810153465973</v>
      </c>
      <c r="C314" s="68">
        <f t="shared" si="19"/>
        <v>17191.528818463961</v>
      </c>
      <c r="D314" s="68">
        <f t="shared" si="20"/>
        <v>17699.416125111711</v>
      </c>
      <c r="E314" s="69">
        <f t="shared" si="21"/>
        <v>87.493339011872251</v>
      </c>
      <c r="F314" s="69">
        <v>87.823061804630854</v>
      </c>
      <c r="G314" s="68">
        <f t="shared" si="16"/>
        <v>17632.965459477313</v>
      </c>
      <c r="H314" s="68">
        <f t="shared" si="17"/>
        <v>-2147.1553060113401</v>
      </c>
      <c r="I314" s="69">
        <f t="shared" si="18"/>
        <v>0.87823061804630864</v>
      </c>
    </row>
    <row r="315" spans="1:10" x14ac:dyDescent="0.2">
      <c r="A315" s="49" t="s">
        <v>41</v>
      </c>
      <c r="B315" s="50">
        <v>19426.083742973875</v>
      </c>
      <c r="C315" s="68">
        <f t="shared" si="19"/>
        <v>18207.303431759457</v>
      </c>
      <c r="D315" s="68">
        <f t="shared" si="20"/>
        <v>18734.341788790312</v>
      </c>
      <c r="E315" s="69">
        <f t="shared" si="21"/>
        <v>103.69237394076724</v>
      </c>
      <c r="F315" s="69">
        <v>100.15235961348088</v>
      </c>
      <c r="G315" s="68">
        <f t="shared" si="16"/>
        <v>19396.531262913002</v>
      </c>
      <c r="H315" s="68">
        <f t="shared" si="17"/>
        <v>29.552480060872767</v>
      </c>
      <c r="I315" s="69">
        <f t="shared" si="18"/>
        <v>1.0015235961348088</v>
      </c>
    </row>
    <row r="316" spans="1:10" x14ac:dyDescent="0.2">
      <c r="A316" s="45" t="s">
        <v>42</v>
      </c>
      <c r="B316" s="46">
        <v>20733.451111436902</v>
      </c>
      <c r="C316" s="68">
        <f t="shared" si="19"/>
        <v>19261.380145821167</v>
      </c>
      <c r="D316" s="68">
        <f t="shared" si="20"/>
        <v>19741.882424828058</v>
      </c>
      <c r="E316" s="69">
        <f t="shared" si="21"/>
        <v>105.02266534300605</v>
      </c>
      <c r="F316" s="69">
        <v>107.23434126913591</v>
      </c>
      <c r="G316" s="68">
        <f t="shared" si="16"/>
        <v>19334.712057772846</v>
      </c>
      <c r="H316" s="68">
        <f t="shared" si="17"/>
        <v>1398.739053664056</v>
      </c>
      <c r="I316" s="69">
        <f t="shared" si="18"/>
        <v>1.0723434126913589</v>
      </c>
    </row>
    <row r="317" spans="1:10" x14ac:dyDescent="0.2">
      <c r="A317" s="49" t="s">
        <v>43</v>
      </c>
      <c r="B317" s="50">
        <v>21400.175575407928</v>
      </c>
      <c r="C317" s="68">
        <f t="shared" si="19"/>
        <v>20222.384703834949</v>
      </c>
      <c r="D317" s="68">
        <f t="shared" si="20"/>
        <v>20753.275354508922</v>
      </c>
      <c r="E317" s="69">
        <f t="shared" si="21"/>
        <v>103.11709939683548</v>
      </c>
      <c r="F317" s="69">
        <v>104.49526298261507</v>
      </c>
      <c r="G317" s="68">
        <f t="shared" si="16"/>
        <v>20479.565259305855</v>
      </c>
      <c r="H317" s="68">
        <f t="shared" si="17"/>
        <v>920.61031610207283</v>
      </c>
      <c r="I317" s="69">
        <f t="shared" si="18"/>
        <v>1.0449526298261507</v>
      </c>
    </row>
    <row r="318" spans="1:10" x14ac:dyDescent="0.2">
      <c r="A318" s="45" t="s">
        <v>44</v>
      </c>
      <c r="B318" s="46">
        <v>19329.828385521087</v>
      </c>
      <c r="C318" s="68">
        <f t="shared" si="19"/>
        <v>21284.166005182899</v>
      </c>
      <c r="D318" s="68">
        <f t="shared" si="20"/>
        <v>21876.731656133139</v>
      </c>
      <c r="E318" s="69">
        <f t="shared" si="21"/>
        <v>88.3579352224763</v>
      </c>
      <c r="F318" s="69">
        <v>87.823061804630854</v>
      </c>
      <c r="G318" s="68">
        <f t="shared" si="16"/>
        <v>22009.968666910947</v>
      </c>
      <c r="H318" s="68">
        <f t="shared" si="17"/>
        <v>-2680.1402813898603</v>
      </c>
      <c r="I318" s="69">
        <f t="shared" si="18"/>
        <v>0.87823061804630853</v>
      </c>
    </row>
    <row r="319" spans="1:10" x14ac:dyDescent="0.2">
      <c r="A319" s="49" t="s">
        <v>45</v>
      </c>
      <c r="B319" s="50">
        <v>23673.208948365675</v>
      </c>
      <c r="C319" s="68">
        <f t="shared" si="19"/>
        <v>22469.297307083383</v>
      </c>
      <c r="D319" s="68">
        <f t="shared" si="20"/>
        <v>23089.240639615327</v>
      </c>
      <c r="E319" s="69">
        <f t="shared" si="21"/>
        <v>102.52917936048709</v>
      </c>
      <c r="F319" s="69">
        <v>100.15235961348088</v>
      </c>
      <c r="G319" s="68">
        <f t="shared" si="16"/>
        <v>23637.195408803102</v>
      </c>
      <c r="H319" s="68">
        <f t="shared" si="17"/>
        <v>36.013539562572987</v>
      </c>
      <c r="I319" s="69">
        <f t="shared" si="18"/>
        <v>1.0015235961348088</v>
      </c>
    </row>
    <row r="320" spans="1:10" x14ac:dyDescent="0.2">
      <c r="A320" s="45" t="s">
        <v>46</v>
      </c>
      <c r="B320" s="46">
        <v>25473.97631903884</v>
      </c>
      <c r="C320" s="68">
        <f t="shared" si="19"/>
        <v>23709.183972147272</v>
      </c>
      <c r="D320" s="68">
        <f t="shared" si="20"/>
        <v>24347.762654036345</v>
      </c>
      <c r="E320" s="69">
        <f t="shared" si="21"/>
        <v>104.62553246064191</v>
      </c>
      <c r="F320" s="69">
        <v>107.23434126913591</v>
      </c>
      <c r="G320" s="68">
        <f t="shared" si="16"/>
        <v>23755.427615398366</v>
      </c>
      <c r="H320" s="68">
        <f t="shared" si="17"/>
        <v>1718.5487036404738</v>
      </c>
      <c r="I320" s="69">
        <f t="shared" si="18"/>
        <v>1.0723434126913591</v>
      </c>
    </row>
    <row r="321" spans="1:9" x14ac:dyDescent="0.2">
      <c r="A321" s="49" t="s">
        <v>47</v>
      </c>
      <c r="B321" s="50">
        <v>26359.722235663477</v>
      </c>
      <c r="C321" s="68">
        <f t="shared" si="19"/>
        <v>24986.341335925419</v>
      </c>
      <c r="D321" s="68">
        <f t="shared" si="20"/>
        <v>25442.801676686828</v>
      </c>
      <c r="E321" s="69">
        <f t="shared" si="21"/>
        <v>103.6038505925109</v>
      </c>
      <c r="F321" s="69">
        <v>104.49526298261507</v>
      </c>
      <c r="G321" s="68">
        <f t="shared" si="16"/>
        <v>25225.758071013188</v>
      </c>
      <c r="H321" s="68">
        <f t="shared" si="17"/>
        <v>1133.9641646502896</v>
      </c>
      <c r="I321" s="69">
        <f t="shared" si="18"/>
        <v>1.0449526298261507</v>
      </c>
    </row>
    <row r="322" spans="1:9" x14ac:dyDescent="0.2">
      <c r="A322" s="45" t="s">
        <v>48</v>
      </c>
      <c r="B322" s="46">
        <v>24438.45784063368</v>
      </c>
      <c r="C322" s="68">
        <f t="shared" si="19"/>
        <v>25899.262017448236</v>
      </c>
      <c r="D322" s="68">
        <f t="shared" si="20"/>
        <v>25975.251492719246</v>
      </c>
      <c r="E322" s="69">
        <f t="shared" si="21"/>
        <v>94.083623588721281</v>
      </c>
      <c r="F322" s="69">
        <v>87.823061804630854</v>
      </c>
      <c r="G322" s="68">
        <f t="shared" si="16"/>
        <v>27826.925341089685</v>
      </c>
      <c r="H322" s="68">
        <f t="shared" si="17"/>
        <v>-3388.4675004560049</v>
      </c>
      <c r="I322" s="69">
        <f t="shared" si="18"/>
        <v>0.87823061804630853</v>
      </c>
    </row>
    <row r="323" spans="1:9" x14ac:dyDescent="0.2">
      <c r="A323" s="49" t="s">
        <v>49</v>
      </c>
      <c r="B323" s="50">
        <v>27324.891674456947</v>
      </c>
      <c r="C323" s="68">
        <f t="shared" si="19"/>
        <v>26051.240967990256</v>
      </c>
      <c r="D323" s="68">
        <f t="shared" si="20"/>
        <v>25780.756018931344</v>
      </c>
      <c r="E323" s="69">
        <f t="shared" si="21"/>
        <v>105.98948942533615</v>
      </c>
      <c r="F323" s="69">
        <v>100.15235961348088</v>
      </c>
      <c r="G323" s="68">
        <f t="shared" si="16"/>
        <v>27283.322909127863</v>
      </c>
      <c r="H323" s="68">
        <f t="shared" si="17"/>
        <v>41.568765329084272</v>
      </c>
      <c r="I323" s="69">
        <f t="shared" si="18"/>
        <v>1.0015235961348086</v>
      </c>
    </row>
    <row r="324" spans="1:9" x14ac:dyDescent="0.2">
      <c r="A324" s="45" t="s">
        <v>50</v>
      </c>
      <c r="B324" s="46">
        <v>26081.892121206933</v>
      </c>
      <c r="C324" s="68">
        <f t="shared" si="19"/>
        <v>25510.271069872437</v>
      </c>
      <c r="D324" s="68">
        <f t="shared" si="20"/>
        <v>24836.260379137027</v>
      </c>
      <c r="E324" s="69">
        <f t="shared" si="21"/>
        <v>105.01537559622408</v>
      </c>
      <c r="F324" s="69">
        <v>107.23434126913591</v>
      </c>
      <c r="G324" s="68">
        <f t="shared" si="16"/>
        <v>24322.331645369839</v>
      </c>
      <c r="H324" s="68">
        <f t="shared" si="17"/>
        <v>1759.5604758370937</v>
      </c>
      <c r="I324" s="69">
        <f t="shared" si="18"/>
        <v>1.0723434126913591</v>
      </c>
    </row>
    <row r="325" spans="1:9" x14ac:dyDescent="0.2">
      <c r="A325" s="49" t="s">
        <v>51</v>
      </c>
      <c r="B325" s="50">
        <v>24195.842643192198</v>
      </c>
      <c r="C325" s="68">
        <f t="shared" si="19"/>
        <v>24162.249688401622</v>
      </c>
      <c r="D325" s="68">
        <f t="shared" si="20"/>
        <v>23395.535805498577</v>
      </c>
      <c r="E325" s="69">
        <f t="shared" si="21"/>
        <v>103.42076729657769</v>
      </c>
      <c r="F325" s="69">
        <v>104.49526298261507</v>
      </c>
      <c r="G325" s="68">
        <f t="shared" si="16"/>
        <v>23154.96602675441</v>
      </c>
      <c r="H325" s="68">
        <f t="shared" si="17"/>
        <v>1040.8766164377885</v>
      </c>
      <c r="I325" s="69">
        <f t="shared" si="18"/>
        <v>1.0449526298261509</v>
      </c>
    </row>
    <row r="326" spans="1:9" x14ac:dyDescent="0.2">
      <c r="A326" s="45" t="s">
        <v>52</v>
      </c>
      <c r="B326" s="46">
        <v>19046.372314750399</v>
      </c>
      <c r="C326" s="68">
        <f t="shared" si="19"/>
        <v>22628.821922595536</v>
      </c>
      <c r="D326" s="68">
        <f t="shared" si="20"/>
        <v>22305.327258517042</v>
      </c>
      <c r="E326" s="69">
        <f t="shared" si="21"/>
        <v>85.389342617592632</v>
      </c>
      <c r="F326" s="69">
        <v>87.823061804630854</v>
      </c>
      <c r="G326" s="68">
        <f t="shared" si="16"/>
        <v>21687.210538298605</v>
      </c>
      <c r="H326" s="68">
        <f t="shared" si="17"/>
        <v>-2640.8382235482059</v>
      </c>
      <c r="I326" s="69">
        <f t="shared" si="18"/>
        <v>0.87823061804630853</v>
      </c>
    </row>
    <row r="327" spans="1:9" x14ac:dyDescent="0.2">
      <c r="A327" s="49" t="s">
        <v>53</v>
      </c>
      <c r="B327" s="50">
        <v>21191.180611232616</v>
      </c>
      <c r="C327" s="68">
        <f t="shared" si="19"/>
        <v>21981.832594438543</v>
      </c>
      <c r="D327" s="68">
        <f t="shared" si="20"/>
        <v>21826.956896583855</v>
      </c>
      <c r="E327" s="69">
        <f t="shared" si="21"/>
        <v>97.087196862285722</v>
      </c>
      <c r="F327" s="69">
        <v>100.15235961348088</v>
      </c>
      <c r="G327" s="68">
        <f t="shared" si="16"/>
        <v>21158.942927571527</v>
      </c>
      <c r="H327" s="68">
        <f t="shared" si="17"/>
        <v>32.23768366108925</v>
      </c>
      <c r="I327" s="69">
        <f t="shared" si="18"/>
        <v>1.0015235961348088</v>
      </c>
    </row>
    <row r="328" spans="1:9" x14ac:dyDescent="0.2">
      <c r="A328" s="45" t="s">
        <v>54</v>
      </c>
      <c r="B328" s="46">
        <v>23493.934808578953</v>
      </c>
      <c r="C328" s="68">
        <f t="shared" si="19"/>
        <v>21672.081198729167</v>
      </c>
      <c r="D328" s="68">
        <f t="shared" si="20"/>
        <v>21528.510069037402</v>
      </c>
      <c r="E328" s="69">
        <f t="shared" si="21"/>
        <v>109.12940437233625</v>
      </c>
      <c r="F328" s="69">
        <v>107.23434126913591</v>
      </c>
      <c r="G328" s="68">
        <f t="shared" si="16"/>
        <v>21908.965477406215</v>
      </c>
      <c r="H328" s="68">
        <f t="shared" si="17"/>
        <v>1584.9693311727387</v>
      </c>
      <c r="I328" s="69">
        <f t="shared" si="18"/>
        <v>1.0723434126913591</v>
      </c>
    </row>
    <row r="329" spans="1:9" x14ac:dyDescent="0.2">
      <c r="A329" s="49" t="s">
        <v>55</v>
      </c>
      <c r="B329" s="50">
        <v>22956.837060354694</v>
      </c>
      <c r="C329" s="68">
        <f t="shared" si="19"/>
        <v>21384.938939345637</v>
      </c>
      <c r="D329" s="68">
        <f t="shared" si="20"/>
        <v>21193.815256611004</v>
      </c>
      <c r="E329" s="69">
        <f t="shared" si="21"/>
        <v>108.31856738580257</v>
      </c>
      <c r="F329" s="69">
        <v>104.49526298261507</v>
      </c>
      <c r="G329" s="68">
        <f t="shared" si="16"/>
        <v>21969.26100293564</v>
      </c>
      <c r="H329" s="68">
        <f t="shared" si="17"/>
        <v>987.57605741905354</v>
      </c>
      <c r="I329" s="69">
        <f t="shared" si="18"/>
        <v>1.0449526298261507</v>
      </c>
    </row>
    <row r="330" spans="1:9" x14ac:dyDescent="0.2">
      <c r="A330" s="45" t="s">
        <v>56</v>
      </c>
      <c r="B330" s="46">
        <v>17897.803277216281</v>
      </c>
      <c r="C330" s="68">
        <f t="shared" si="19"/>
        <v>21002.691573876371</v>
      </c>
      <c r="D330" s="68">
        <f t="shared" si="20"/>
        <v>20665.288146194223</v>
      </c>
      <c r="E330" s="69">
        <f t="shared" si="21"/>
        <v>86.608050904494121</v>
      </c>
      <c r="F330" s="69">
        <v>87.823061804630854</v>
      </c>
      <c r="G330" s="68">
        <f t="shared" si="16"/>
        <v>20379.388863748933</v>
      </c>
      <c r="H330" s="68">
        <f t="shared" si="17"/>
        <v>-2481.5855865326521</v>
      </c>
      <c r="I330" s="69">
        <f t="shared" si="18"/>
        <v>0.87823061804630842</v>
      </c>
    </row>
    <row r="331" spans="1:9" x14ac:dyDescent="0.2">
      <c r="A331" s="49" t="s">
        <v>57</v>
      </c>
      <c r="B331" s="50">
        <v>19662.191149355545</v>
      </c>
      <c r="C331" s="68">
        <f t="shared" si="19"/>
        <v>20327.884718512072</v>
      </c>
      <c r="D331" s="68">
        <f t="shared" si="20"/>
        <v>20028.67913046751</v>
      </c>
      <c r="E331" s="69">
        <f t="shared" si="21"/>
        <v>98.170183971071438</v>
      </c>
      <c r="F331" s="69">
        <v>100.15235961348088</v>
      </c>
      <c r="G331" s="68">
        <f t="shared" si="16"/>
        <v>19632.279484215909</v>
      </c>
      <c r="H331" s="68">
        <f t="shared" si="17"/>
        <v>29.91166513963617</v>
      </c>
      <c r="I331" s="69">
        <f t="shared" si="18"/>
        <v>1.0015235961348088</v>
      </c>
    </row>
    <row r="332" spans="1:9" s="63" customFormat="1" x14ac:dyDescent="0.2">
      <c r="A332" s="45" t="s">
        <v>58</v>
      </c>
      <c r="B332" s="46">
        <v>20794.707387121765</v>
      </c>
      <c r="C332" s="68">
        <f t="shared" si="19"/>
        <v>19729.473542422948</v>
      </c>
      <c r="D332" s="68">
        <f t="shared" si="20"/>
        <v>19421.773295660983</v>
      </c>
      <c r="E332" s="69">
        <f t="shared" si="21"/>
        <v>107.06904601634655</v>
      </c>
      <c r="F332" s="69">
        <v>107.23434126913591</v>
      </c>
      <c r="G332" s="68">
        <f t="shared" si="16"/>
        <v>19391.835806527102</v>
      </c>
      <c r="H332" s="68">
        <f t="shared" si="17"/>
        <v>1402.8715805946631</v>
      </c>
      <c r="I332" s="69">
        <f t="shared" si="18"/>
        <v>1.0723434126913591</v>
      </c>
    </row>
    <row r="333" spans="1:9" x14ac:dyDescent="0.2">
      <c r="A333" s="49" t="s">
        <v>59</v>
      </c>
      <c r="B333" s="50">
        <v>20563.192355998202</v>
      </c>
      <c r="C333" s="68">
        <f t="shared" si="19"/>
        <v>19114.073048899023</v>
      </c>
      <c r="D333" s="68">
        <f t="shared" si="20"/>
        <v>18766.309664224933</v>
      </c>
      <c r="E333" s="69">
        <f t="shared" si="21"/>
        <v>109.57504551466903</v>
      </c>
      <c r="F333" s="69">
        <v>104.49526298261507</v>
      </c>
      <c r="G333" s="68">
        <f t="shared" si="16"/>
        <v>19678.588070943762</v>
      </c>
      <c r="H333" s="68">
        <f t="shared" si="17"/>
        <v>884.60428505443997</v>
      </c>
      <c r="I333" s="69">
        <f t="shared" si="18"/>
        <v>1.0449526298261507</v>
      </c>
    </row>
    <row r="334" spans="1:9" x14ac:dyDescent="0.2">
      <c r="A334" s="45" t="s">
        <v>60</v>
      </c>
      <c r="B334" s="46">
        <v>15436.201303120582</v>
      </c>
      <c r="C334" s="68">
        <f t="shared" si="19"/>
        <v>18418.546279550843</v>
      </c>
      <c r="D334" s="68">
        <f t="shared" si="20"/>
        <v>17652.602214294857</v>
      </c>
      <c r="E334" s="69">
        <f t="shared" si="21"/>
        <v>87.444338889710764</v>
      </c>
      <c r="F334" s="69">
        <v>87.823061804630854</v>
      </c>
      <c r="G334" s="68">
        <f t="shared" si="16"/>
        <v>17576.478189133963</v>
      </c>
      <c r="H334" s="68">
        <f t="shared" si="17"/>
        <v>-2140.2768860133801</v>
      </c>
      <c r="I334" s="69">
        <f t="shared" si="18"/>
        <v>0.87823061804630853</v>
      </c>
    </row>
    <row r="335" spans="1:9" x14ac:dyDescent="0.2">
      <c r="A335" s="49" t="s">
        <v>61</v>
      </c>
      <c r="B335" s="50">
        <v>16880.084071962818</v>
      </c>
      <c r="C335" s="68">
        <f t="shared" si="19"/>
        <v>16886.658149038867</v>
      </c>
      <c r="D335" s="68">
        <f t="shared" si="20"/>
        <v>15837.271806811586</v>
      </c>
      <c r="E335" s="69">
        <f t="shared" si="21"/>
        <v>106.58454485009672</v>
      </c>
      <c r="F335" s="69">
        <v>100.15235961348088</v>
      </c>
      <c r="G335" s="68">
        <f t="shared" si="16"/>
        <v>16854.404766006825</v>
      </c>
      <c r="H335" s="68">
        <f t="shared" si="17"/>
        <v>25.679305955993186</v>
      </c>
      <c r="I335" s="69">
        <f t="shared" si="18"/>
        <v>1.001523596134809</v>
      </c>
    </row>
    <row r="336" spans="1:9" x14ac:dyDescent="0.2">
      <c r="A336" s="45" t="s">
        <v>62</v>
      </c>
      <c r="B336" s="46">
        <v>14667.154865073866</v>
      </c>
      <c r="C336" s="68">
        <f t="shared" ref="C336:C367" si="22">SUM(B334:B337)/4</f>
        <v>14787.885464584306</v>
      </c>
      <c r="D336" s="68">
        <f t="shared" si="20"/>
        <v>13740.994980895361</v>
      </c>
      <c r="E336" s="69">
        <f t="shared" ref="E336:E367" si="23">B336/D336*100</f>
        <v>106.74012242538609</v>
      </c>
      <c r="F336" s="69">
        <v>107.23434126913591</v>
      </c>
      <c r="G336" s="68">
        <f t="shared" si="16"/>
        <v>13677.665840518715</v>
      </c>
      <c r="H336" s="68">
        <f t="shared" si="17"/>
        <v>989.48902455515054</v>
      </c>
      <c r="I336" s="69">
        <f t="shared" si="18"/>
        <v>1.0723434126913591</v>
      </c>
    </row>
    <row r="337" spans="1:9" x14ac:dyDescent="0.2">
      <c r="A337" s="49" t="s">
        <v>63</v>
      </c>
      <c r="B337" s="50">
        <v>12168.101618179957</v>
      </c>
      <c r="C337" s="68">
        <f t="shared" si="22"/>
        <v>12694.104497206417</v>
      </c>
      <c r="D337" s="68">
        <f t="shared" si="20"/>
        <v>11613.47983482718</v>
      </c>
      <c r="E337" s="69">
        <f t="shared" si="23"/>
        <v>104.77567267727581</v>
      </c>
      <c r="F337" s="69">
        <v>104.49526298261507</v>
      </c>
      <c r="G337" s="68">
        <f t="shared" si="16"/>
        <v>11644.644236365402</v>
      </c>
      <c r="H337" s="68">
        <f t="shared" si="17"/>
        <v>523.45738181455454</v>
      </c>
      <c r="I337" s="69">
        <f t="shared" si="18"/>
        <v>1.0449526298261509</v>
      </c>
    </row>
    <row r="338" spans="1:9" x14ac:dyDescent="0.2">
      <c r="A338" s="45" t="s">
        <v>64</v>
      </c>
      <c r="B338" s="46">
        <v>7061.0774336090344</v>
      </c>
      <c r="C338" s="68">
        <f t="shared" si="22"/>
        <v>10532.85517244794</v>
      </c>
      <c r="D338" s="68">
        <f t="shared" si="20"/>
        <v>9702.958510867993</v>
      </c>
      <c r="E338" s="69">
        <f t="shared" si="23"/>
        <v>72.772417048883938</v>
      </c>
      <c r="F338" s="69">
        <v>87.823061804630854</v>
      </c>
      <c r="G338" s="68">
        <f t="shared" si="16"/>
        <v>8040.1175824602233</v>
      </c>
      <c r="H338" s="68">
        <f t="shared" si="17"/>
        <v>-979.04014885118886</v>
      </c>
      <c r="I338" s="69">
        <f t="shared" si="18"/>
        <v>0.87823061804630864</v>
      </c>
    </row>
    <row r="339" spans="1:9" x14ac:dyDescent="0.2">
      <c r="A339" s="49" t="s">
        <v>65</v>
      </c>
      <c r="B339" s="50">
        <v>8235.0867729288984</v>
      </c>
      <c r="C339" s="68">
        <f t="shared" si="22"/>
        <v>8873.0618492880458</v>
      </c>
      <c r="D339" s="68">
        <f t="shared" si="20"/>
        <v>8561.4828118488022</v>
      </c>
      <c r="E339" s="69">
        <f t="shared" si="23"/>
        <v>96.187622563836925</v>
      </c>
      <c r="F339" s="69">
        <v>100.15235961348088</v>
      </c>
      <c r="G339" s="68">
        <f t="shared" si="16"/>
        <v>8222.5589139493677</v>
      </c>
      <c r="H339" s="68">
        <f t="shared" si="17"/>
        <v>12.52785897953072</v>
      </c>
      <c r="I339" s="69">
        <f t="shared" si="18"/>
        <v>1.0015235961348088</v>
      </c>
    </row>
    <row r="340" spans="1:9" x14ac:dyDescent="0.2">
      <c r="A340" s="45" t="s">
        <v>66</v>
      </c>
      <c r="B340" s="46">
        <v>8027.981572434297</v>
      </c>
      <c r="C340" s="68">
        <f t="shared" si="22"/>
        <v>8249.9037744095585</v>
      </c>
      <c r="D340" s="68">
        <f t="shared" si="20"/>
        <v>8448.6529820847136</v>
      </c>
      <c r="E340" s="69">
        <f t="shared" si="23"/>
        <v>95.020846393591427</v>
      </c>
      <c r="F340" s="69">
        <v>107.23434126913591</v>
      </c>
      <c r="G340" s="68">
        <f t="shared" si="16"/>
        <v>7486.3905325680435</v>
      </c>
      <c r="H340" s="68">
        <f t="shared" si="17"/>
        <v>541.5910398662536</v>
      </c>
      <c r="I340" s="69">
        <f t="shared" si="18"/>
        <v>1.0723434126913591</v>
      </c>
    </row>
    <row r="341" spans="1:9" x14ac:dyDescent="0.2">
      <c r="A341" s="49" t="s">
        <v>67</v>
      </c>
      <c r="B341" s="50">
        <v>9675.4693186660024</v>
      </c>
      <c r="C341" s="68">
        <f t="shared" si="22"/>
        <v>8647.4021897598686</v>
      </c>
      <c r="D341" s="68">
        <f t="shared" si="20"/>
        <v>9023.0183190741718</v>
      </c>
      <c r="E341" s="69">
        <f t="shared" si="23"/>
        <v>107.23096170837407</v>
      </c>
      <c r="F341" s="69">
        <v>104.49526298261507</v>
      </c>
      <c r="G341" s="68">
        <f t="shared" si="16"/>
        <v>9259.2420388240134</v>
      </c>
      <c r="H341" s="68">
        <f t="shared" si="17"/>
        <v>416.227279841989</v>
      </c>
      <c r="I341" s="69">
        <f t="shared" si="18"/>
        <v>1.0449526298261507</v>
      </c>
    </row>
    <row r="342" spans="1:9" x14ac:dyDescent="0.2">
      <c r="A342" s="45" t="s">
        <v>68</v>
      </c>
      <c r="B342" s="46">
        <v>8651.0710950102784</v>
      </c>
      <c r="C342" s="68">
        <f t="shared" si="22"/>
        <v>9398.634448388475</v>
      </c>
      <c r="D342" s="68">
        <f t="shared" si="20"/>
        <v>9950.602633194143</v>
      </c>
      <c r="E342" s="69">
        <f t="shared" si="23"/>
        <v>86.940172509263235</v>
      </c>
      <c r="F342" s="69">
        <v>87.823061804630854</v>
      </c>
      <c r="G342" s="68">
        <f t="shared" si="16"/>
        <v>9850.5687654744379</v>
      </c>
      <c r="H342" s="68">
        <f t="shared" si="17"/>
        <v>-1199.4976704641595</v>
      </c>
      <c r="I342" s="69">
        <f t="shared" si="18"/>
        <v>0.87823061804630853</v>
      </c>
    </row>
    <row r="343" spans="1:9" x14ac:dyDescent="0.2">
      <c r="A343" s="49" t="s">
        <v>69</v>
      </c>
      <c r="B343" s="50">
        <v>11240.015807443317</v>
      </c>
      <c r="C343" s="68">
        <f t="shared" si="22"/>
        <v>10502.570817999811</v>
      </c>
      <c r="D343" s="68">
        <f t="shared" si="20"/>
        <v>11243.689198520651</v>
      </c>
      <c r="E343" s="69">
        <f t="shared" si="23"/>
        <v>99.967329307912408</v>
      </c>
      <c r="F343" s="69">
        <v>100.15235961348088</v>
      </c>
      <c r="G343" s="68">
        <f t="shared" si="16"/>
        <v>11222.916615067317</v>
      </c>
      <c r="H343" s="68">
        <f t="shared" si="17"/>
        <v>17.099192375999337</v>
      </c>
      <c r="I343" s="69">
        <f t="shared" si="18"/>
        <v>1.001523596134809</v>
      </c>
    </row>
    <row r="344" spans="1:9" x14ac:dyDescent="0.2">
      <c r="A344" s="45" t="s">
        <v>70</v>
      </c>
      <c r="B344" s="46">
        <v>12443.727050879645</v>
      </c>
      <c r="C344" s="68">
        <f t="shared" si="22"/>
        <v>11984.807579041491</v>
      </c>
      <c r="D344" s="68">
        <f t="shared" si="20"/>
        <v>12830.824403993</v>
      </c>
      <c r="E344" s="69">
        <f t="shared" si="23"/>
        <v>96.983067175380484</v>
      </c>
      <c r="F344" s="69">
        <v>107.23434126913591</v>
      </c>
      <c r="G344" s="68">
        <f t="shared" si="16"/>
        <v>11604.236948356382</v>
      </c>
      <c r="H344" s="68">
        <f t="shared" si="17"/>
        <v>839.49010252326298</v>
      </c>
      <c r="I344" s="69">
        <f t="shared" si="18"/>
        <v>1.0723434126913591</v>
      </c>
    </row>
    <row r="345" spans="1:9" x14ac:dyDescent="0.2">
      <c r="A345" s="49" t="s">
        <v>71</v>
      </c>
      <c r="B345" s="50">
        <v>15604.416362832731</v>
      </c>
      <c r="C345" s="68">
        <f t="shared" si="22"/>
        <v>13676.841228944508</v>
      </c>
      <c r="D345" s="68">
        <f t="shared" si="20"/>
        <v>14441.037567988094</v>
      </c>
      <c r="E345" s="69">
        <f t="shared" si="23"/>
        <v>108.05606099539229</v>
      </c>
      <c r="F345" s="69">
        <v>104.49526298261507</v>
      </c>
      <c r="G345" s="68">
        <f t="shared" si="16"/>
        <v>14933.132773137137</v>
      </c>
      <c r="H345" s="68">
        <f t="shared" si="17"/>
        <v>671.28358969559486</v>
      </c>
      <c r="I345" s="69">
        <f t="shared" si="18"/>
        <v>1.0449526298261509</v>
      </c>
    </row>
    <row r="346" spans="1:9" x14ac:dyDescent="0.2">
      <c r="A346" s="45" t="s">
        <v>72</v>
      </c>
      <c r="B346" s="46">
        <v>15419.205694622338</v>
      </c>
      <c r="C346" s="68">
        <f t="shared" si="22"/>
        <v>15205.233907031681</v>
      </c>
      <c r="D346" s="68">
        <f t="shared" si="20"/>
        <v>16079.884603911181</v>
      </c>
      <c r="E346" s="69">
        <f t="shared" si="23"/>
        <v>95.891270829592003</v>
      </c>
      <c r="F346" s="69">
        <v>87.823061804630854</v>
      </c>
      <c r="G346" s="68">
        <f t="shared" si="16"/>
        <v>17557.126087135912</v>
      </c>
      <c r="H346" s="68">
        <f t="shared" si="17"/>
        <v>-2137.9203925135735</v>
      </c>
      <c r="I346" s="69">
        <f t="shared" si="18"/>
        <v>0.87823061804630853</v>
      </c>
    </row>
    <row r="347" spans="1:9" x14ac:dyDescent="0.2">
      <c r="A347" s="49" t="s">
        <v>73</v>
      </c>
      <c r="B347" s="50">
        <v>17353.586519792007</v>
      </c>
      <c r="C347" s="68">
        <f t="shared" si="22"/>
        <v>16954.535300790682</v>
      </c>
      <c r="D347" s="68">
        <f t="shared" si="20"/>
        <v>17598.420294756506</v>
      </c>
      <c r="E347" s="69">
        <f t="shared" si="23"/>
        <v>98.608774135042964</v>
      </c>
      <c r="F347" s="69">
        <v>100.15235961348088</v>
      </c>
      <c r="G347" s="68">
        <f t="shared" si="16"/>
        <v>17327.186884827173</v>
      </c>
      <c r="H347" s="68">
        <f t="shared" si="17"/>
        <v>26.39963496483324</v>
      </c>
      <c r="I347" s="69">
        <f t="shared" si="18"/>
        <v>1.0015235961348088</v>
      </c>
    </row>
    <row r="348" spans="1:9" x14ac:dyDescent="0.2">
      <c r="A348" s="45" t="s">
        <v>74</v>
      </c>
      <c r="B348" s="46">
        <v>19440.932625915651</v>
      </c>
      <c r="C348" s="68">
        <f t="shared" si="22"/>
        <v>18242.305288722331</v>
      </c>
      <c r="D348" s="68">
        <f t="shared" si="20"/>
        <v>18560.717445179318</v>
      </c>
      <c r="E348" s="69">
        <f t="shared" si="23"/>
        <v>104.74235537142422</v>
      </c>
      <c r="F348" s="69">
        <v>107.23434126913591</v>
      </c>
      <c r="G348" s="68">
        <f t="shared" si="16"/>
        <v>18129.390637205437</v>
      </c>
      <c r="H348" s="68">
        <f t="shared" si="17"/>
        <v>1311.5419887102144</v>
      </c>
      <c r="I348" s="69">
        <f t="shared" si="18"/>
        <v>1.0723434126913591</v>
      </c>
    </row>
    <row r="349" spans="1:9" x14ac:dyDescent="0.2">
      <c r="A349" s="49" t="s">
        <v>75</v>
      </c>
      <c r="B349" s="50">
        <v>20755.496314559325</v>
      </c>
      <c r="C349" s="68">
        <f t="shared" si="22"/>
        <v>18879.129601636305</v>
      </c>
      <c r="D349" s="68">
        <f t="shared" si="20"/>
        <v>19630.880064425259</v>
      </c>
      <c r="E349" s="69">
        <f t="shared" si="23"/>
        <v>105.72881218999485</v>
      </c>
      <c r="F349" s="69">
        <v>104.49526298261507</v>
      </c>
      <c r="G349" s="68">
        <f t="shared" si="16"/>
        <v>19862.619339990968</v>
      </c>
      <c r="H349" s="68">
        <f t="shared" si="17"/>
        <v>892.87697456835667</v>
      </c>
      <c r="I349" s="69">
        <f t="shared" si="18"/>
        <v>1.0449526298261507</v>
      </c>
    </row>
    <row r="350" spans="1:9" x14ac:dyDescent="0.2">
      <c r="A350" s="45" t="s">
        <v>76</v>
      </c>
      <c r="B350" s="46">
        <v>17966.502946278237</v>
      </c>
      <c r="C350" s="68">
        <f t="shared" si="22"/>
        <v>20382.630527214213</v>
      </c>
      <c r="D350" s="68">
        <f t="shared" si="20"/>
        <v>20974.567336089352</v>
      </c>
      <c r="E350" s="69">
        <f t="shared" si="23"/>
        <v>85.658515183598723</v>
      </c>
      <c r="F350" s="69">
        <v>87.823061804630854</v>
      </c>
      <c r="G350" s="68">
        <f t="shared" si="16"/>
        <v>20457.613953662993</v>
      </c>
      <c r="H350" s="68">
        <f t="shared" si="17"/>
        <v>-2491.1110073847558</v>
      </c>
      <c r="I350" s="69">
        <f t="shared" si="18"/>
        <v>0.87823061804630864</v>
      </c>
    </row>
    <row r="351" spans="1:9" x14ac:dyDescent="0.2">
      <c r="A351" s="49" t="s">
        <v>77</v>
      </c>
      <c r="B351" s="50">
        <v>23367.590222103638</v>
      </c>
      <c r="C351" s="68">
        <f t="shared" si="22"/>
        <v>21566.504144964492</v>
      </c>
      <c r="D351" s="68">
        <f t="shared" si="20"/>
        <v>22319.630696228371</v>
      </c>
      <c r="E351" s="69">
        <f t="shared" si="23"/>
        <v>104.69523685287658</v>
      </c>
      <c r="F351" s="69">
        <v>100.15235961348088</v>
      </c>
      <c r="G351" s="68">
        <f t="shared" si="16"/>
        <v>23332.041613683832</v>
      </c>
      <c r="H351" s="68">
        <f t="shared" si="17"/>
        <v>35.548608419805532</v>
      </c>
      <c r="I351" s="69">
        <f t="shared" si="18"/>
        <v>1.0015235961348088</v>
      </c>
    </row>
    <row r="352" spans="1:9" x14ac:dyDescent="0.2">
      <c r="A352" s="45" t="s">
        <v>78</v>
      </c>
      <c r="B352" s="46">
        <v>24176.42709691677</v>
      </c>
      <c r="C352" s="68">
        <f t="shared" si="22"/>
        <v>23072.757247492249</v>
      </c>
      <c r="D352" s="68">
        <f t="shared" si="20"/>
        <v>23618.626573372152</v>
      </c>
      <c r="E352" s="69">
        <f t="shared" si="23"/>
        <v>102.36169754330038</v>
      </c>
      <c r="F352" s="69">
        <v>107.23434126913591</v>
      </c>
      <c r="G352" s="68">
        <f t="shared" si="16"/>
        <v>22545.41484638672</v>
      </c>
      <c r="H352" s="68">
        <f t="shared" si="17"/>
        <v>1631.0122505300496</v>
      </c>
      <c r="I352" s="69">
        <f t="shared" si="18"/>
        <v>1.0723434126913591</v>
      </c>
    </row>
    <row r="353" spans="1:9" x14ac:dyDescent="0.2">
      <c r="A353" s="49" t="s">
        <v>79</v>
      </c>
      <c r="B353" s="50">
        <v>26780.508724670341</v>
      </c>
      <c r="C353" s="68">
        <f t="shared" si="22"/>
        <v>24164.495899252055</v>
      </c>
      <c r="D353" s="68">
        <f t="shared" si="20"/>
        <v>24503.12391931469</v>
      </c>
      <c r="E353" s="69">
        <f t="shared" si="23"/>
        <v>109.29426310234874</v>
      </c>
      <c r="F353" s="69">
        <v>104.49526298261507</v>
      </c>
      <c r="G353" s="68">
        <f t="shared" si="16"/>
        <v>25628.442821495002</v>
      </c>
      <c r="H353" s="68">
        <f t="shared" si="17"/>
        <v>1152.0659031753385</v>
      </c>
      <c r="I353" s="69">
        <f t="shared" si="18"/>
        <v>1.0449526298261509</v>
      </c>
    </row>
    <row r="354" spans="1:9" x14ac:dyDescent="0.2">
      <c r="A354" s="45" t="s">
        <v>80</v>
      </c>
      <c r="B354" s="46">
        <v>22333.457553317483</v>
      </c>
      <c r="C354" s="68">
        <f t="shared" si="22"/>
        <v>24841.751939377322</v>
      </c>
      <c r="D354" s="68">
        <f t="shared" si="20"/>
        <v>25545.696808570996</v>
      </c>
      <c r="E354" s="69">
        <f t="shared" si="23"/>
        <v>87.425517184656499</v>
      </c>
      <c r="F354" s="69">
        <v>87.823061804630854</v>
      </c>
      <c r="G354" s="68">
        <f t="shared" si="16"/>
        <v>25430.06027619485</v>
      </c>
      <c r="H354" s="68">
        <f t="shared" si="17"/>
        <v>-3096.6027228773673</v>
      </c>
      <c r="I354" s="69">
        <f t="shared" si="18"/>
        <v>0.87823061804630853</v>
      </c>
    </row>
    <row r="355" spans="1:9" x14ac:dyDescent="0.2">
      <c r="A355" s="49" t="s">
        <v>81</v>
      </c>
      <c r="B355" s="50">
        <v>26076.614382604686</v>
      </c>
      <c r="C355" s="68">
        <f t="shared" si="22"/>
        <v>26249.641677764674</v>
      </c>
      <c r="D355" s="68">
        <f t="shared" si="20"/>
        <v>26699.599200698962</v>
      </c>
      <c r="E355" s="69">
        <f t="shared" si="23"/>
        <v>97.666688501908425</v>
      </c>
      <c r="F355" s="69">
        <v>100.15235961348088</v>
      </c>
      <c r="G355" s="68">
        <f t="shared" si="16"/>
        <v>26036.944594458339</v>
      </c>
      <c r="H355" s="68">
        <f t="shared" si="17"/>
        <v>39.669788146347855</v>
      </c>
      <c r="I355" s="69">
        <f t="shared" si="18"/>
        <v>1.0015235961348088</v>
      </c>
    </row>
    <row r="356" spans="1:9" x14ac:dyDescent="0.2">
      <c r="A356" s="45" t="s">
        <v>82</v>
      </c>
      <c r="B356" s="46">
        <v>29807.986050466185</v>
      </c>
      <c r="C356" s="68">
        <f t="shared" si="22"/>
        <v>27149.556723633246</v>
      </c>
      <c r="D356" s="68">
        <f t="shared" si="20"/>
        <v>27771.946309551862</v>
      </c>
      <c r="E356" s="69">
        <f t="shared" si="23"/>
        <v>107.33128214429122</v>
      </c>
      <c r="F356" s="69">
        <v>107.23434126913591</v>
      </c>
      <c r="G356" s="68">
        <f t="shared" si="16"/>
        <v>27797.052415936734</v>
      </c>
      <c r="H356" s="68">
        <f t="shared" si="17"/>
        <v>2010.9336345294505</v>
      </c>
      <c r="I356" s="69">
        <f t="shared" si="18"/>
        <v>1.0723434126913591</v>
      </c>
    </row>
    <row r="357" spans="1:9" x14ac:dyDescent="0.2">
      <c r="A357" s="49" t="s">
        <v>83</v>
      </c>
      <c r="B357" s="50">
        <v>30380.168908144624</v>
      </c>
      <c r="C357" s="68">
        <f t="shared" si="22"/>
        <v>28394.335895470478</v>
      </c>
      <c r="D357" s="68">
        <f t="shared" si="20"/>
        <v>29111.204107954203</v>
      </c>
      <c r="E357" s="69">
        <f t="shared" si="23"/>
        <v>104.3590254648508</v>
      </c>
      <c r="F357" s="69">
        <v>104.49526298261507</v>
      </c>
      <c r="G357" s="68">
        <f t="shared" si="16"/>
        <v>29073.24986894285</v>
      </c>
      <c r="H357" s="68">
        <f t="shared" si="17"/>
        <v>1306.9190392017736</v>
      </c>
      <c r="I357" s="69">
        <f t="shared" si="18"/>
        <v>1.0449526298261507</v>
      </c>
    </row>
    <row r="358" spans="1:9" x14ac:dyDescent="0.2">
      <c r="A358" s="45" t="s">
        <v>84</v>
      </c>
      <c r="B358" s="46">
        <v>27312.574240666421</v>
      </c>
      <c r="C358" s="68">
        <f t="shared" si="22"/>
        <v>29828.072320437932</v>
      </c>
      <c r="D358" s="68">
        <f t="shared" si="20"/>
        <v>30695.809228278908</v>
      </c>
      <c r="E358" s="69">
        <f t="shared" si="23"/>
        <v>88.978186036888587</v>
      </c>
      <c r="F358" s="69">
        <v>87.823061804630854</v>
      </c>
      <c r="G358" s="68">
        <f t="shared" si="16"/>
        <v>31099.546838193073</v>
      </c>
      <c r="H358" s="68">
        <f t="shared" si="17"/>
        <v>-3786.972597526652</v>
      </c>
      <c r="I358" s="69">
        <f t="shared" si="18"/>
        <v>0.87823061804630842</v>
      </c>
    </row>
    <row r="359" spans="1:9" x14ac:dyDescent="0.2">
      <c r="A359" s="49" t="s">
        <v>85</v>
      </c>
      <c r="B359" s="50">
        <v>31811.560082474498</v>
      </c>
      <c r="C359" s="68">
        <f t="shared" si="22"/>
        <v>31563.54613611988</v>
      </c>
      <c r="D359" s="68">
        <f t="shared" si="20"/>
        <v>32426.017877372346</v>
      </c>
      <c r="E359" s="69">
        <f t="shared" si="23"/>
        <v>98.105047011256246</v>
      </c>
      <c r="F359" s="69">
        <v>100.15235961348088</v>
      </c>
      <c r="G359" s="68">
        <f t="shared" si="16"/>
        <v>31763.165845762604</v>
      </c>
      <c r="H359" s="68">
        <f t="shared" si="17"/>
        <v>48.394236711894337</v>
      </c>
      <c r="I359" s="69">
        <f t="shared" si="18"/>
        <v>1.0015235961348088</v>
      </c>
    </row>
    <row r="360" spans="1:9" x14ac:dyDescent="0.2">
      <c r="A360" s="45" t="s">
        <v>86</v>
      </c>
      <c r="B360" s="46">
        <v>36749.881313193982</v>
      </c>
      <c r="C360" s="68">
        <f t="shared" si="22"/>
        <v>33288.489618624815</v>
      </c>
      <c r="D360" s="68">
        <f t="shared" si="20"/>
        <v>34474.919861412534</v>
      </c>
      <c r="E360" s="69">
        <f t="shared" si="23"/>
        <v>106.59888829597482</v>
      </c>
      <c r="F360" s="69">
        <v>107.23434126913591</v>
      </c>
      <c r="G360" s="68">
        <f t="shared" si="16"/>
        <v>34270.62718738526</v>
      </c>
      <c r="H360" s="68">
        <f t="shared" si="17"/>
        <v>2479.2541258087222</v>
      </c>
      <c r="I360" s="69">
        <f t="shared" si="18"/>
        <v>1.0723434126913591</v>
      </c>
    </row>
    <row r="361" spans="1:9" x14ac:dyDescent="0.2">
      <c r="A361" s="49" t="s">
        <v>87</v>
      </c>
      <c r="B361" s="50">
        <v>37279.942838164359</v>
      </c>
      <c r="C361" s="68">
        <f t="shared" si="22"/>
        <v>35661.350104200246</v>
      </c>
      <c r="D361" s="68">
        <f t="shared" si="20"/>
        <v>36596.274462361485</v>
      </c>
      <c r="E361" s="69">
        <f t="shared" si="23"/>
        <v>101.86813654080011</v>
      </c>
      <c r="F361" s="69">
        <v>104.49526298261507</v>
      </c>
      <c r="G361" s="68">
        <f t="shared" si="16"/>
        <v>35676.203661372325</v>
      </c>
      <c r="H361" s="68">
        <f t="shared" si="17"/>
        <v>1603.7391767920344</v>
      </c>
      <c r="I361" s="69">
        <f t="shared" si="18"/>
        <v>1.0449526298261507</v>
      </c>
    </row>
    <row r="362" spans="1:9" x14ac:dyDescent="0.2">
      <c r="A362" s="45" t="s">
        <v>88</v>
      </c>
      <c r="B362" s="46">
        <v>36804.016182968146</v>
      </c>
      <c r="C362" s="68">
        <f t="shared" si="22"/>
        <v>37531.198820522717</v>
      </c>
      <c r="D362" s="68">
        <f t="shared" si="20"/>
        <v>38276.115263057713</v>
      </c>
      <c r="E362" s="69">
        <f t="shared" si="23"/>
        <v>96.154000817553282</v>
      </c>
      <c r="F362" s="69">
        <v>87.823061804630854</v>
      </c>
      <c r="G362" s="68">
        <f t="shared" si="16"/>
        <v>41907.006459011311</v>
      </c>
      <c r="H362" s="68">
        <f t="shared" si="17"/>
        <v>-5102.9902760431651</v>
      </c>
      <c r="I362" s="69">
        <f t="shared" si="18"/>
        <v>0.87823061804630853</v>
      </c>
    </row>
    <row r="363" spans="1:9" x14ac:dyDescent="0.2">
      <c r="A363" s="49" t="s">
        <v>89</v>
      </c>
      <c r="B363" s="50">
        <v>39290.954947764389</v>
      </c>
      <c r="C363" s="68">
        <f t="shared" si="22"/>
        <v>39021.031705592715</v>
      </c>
      <c r="D363" s="68">
        <f t="shared" si="20"/>
        <v>38860.391980798529</v>
      </c>
      <c r="E363" s="69">
        <f t="shared" si="23"/>
        <v>101.10797381348753</v>
      </c>
      <c r="F363" s="69">
        <v>100.15235961348088</v>
      </c>
      <c r="G363" s="68">
        <f t="shared" si="16"/>
        <v>39231.182469789441</v>
      </c>
      <c r="H363" s="68">
        <f t="shared" si="17"/>
        <v>59.772477974947833</v>
      </c>
      <c r="I363" s="69">
        <f t="shared" si="18"/>
        <v>1.0015235961348088</v>
      </c>
    </row>
    <row r="364" spans="1:9" x14ac:dyDescent="0.2">
      <c r="A364" s="45" t="s">
        <v>90</v>
      </c>
      <c r="B364" s="46">
        <v>42709.21285347399</v>
      </c>
      <c r="C364" s="68">
        <f t="shared" si="22"/>
        <v>38699.752256004344</v>
      </c>
      <c r="D364" s="68">
        <f t="shared" si="20"/>
        <v>37418.028858558857</v>
      </c>
      <c r="E364" s="69">
        <f t="shared" si="23"/>
        <v>114.14073417634036</v>
      </c>
      <c r="F364" s="69">
        <v>107.23434126913591</v>
      </c>
      <c r="G364" s="68">
        <f t="shared" si="16"/>
        <v>39827.92484944981</v>
      </c>
      <c r="H364" s="68">
        <f t="shared" si="17"/>
        <v>2881.2880040241798</v>
      </c>
      <c r="I364" s="69">
        <f t="shared" si="18"/>
        <v>1.0723434126913589</v>
      </c>
    </row>
    <row r="365" spans="1:9" x14ac:dyDescent="0.2">
      <c r="A365" s="49" t="s">
        <v>91</v>
      </c>
      <c r="B365" s="50">
        <v>35994.825039810865</v>
      </c>
      <c r="C365" s="68">
        <f t="shared" si="22"/>
        <v>36136.305461113378</v>
      </c>
      <c r="D365" s="68">
        <f t="shared" si="20"/>
        <v>35225.026402276198</v>
      </c>
      <c r="E365" s="69">
        <f t="shared" si="23"/>
        <v>102.18537419601459</v>
      </c>
      <c r="F365" s="69">
        <v>104.49526298261507</v>
      </c>
      <c r="G365" s="68">
        <f t="shared" si="16"/>
        <v>34446.370115169091</v>
      </c>
      <c r="H365" s="68">
        <f t="shared" si="17"/>
        <v>1548.4549246417737</v>
      </c>
      <c r="I365" s="69">
        <f t="shared" si="18"/>
        <v>1.0449526298261507</v>
      </c>
    </row>
    <row r="366" spans="1:9" x14ac:dyDescent="0.2">
      <c r="A366" s="45" t="s">
        <v>92</v>
      </c>
      <c r="B366" s="46">
        <v>26550.229003404263</v>
      </c>
      <c r="C366" s="68">
        <f t="shared" si="22"/>
        <v>34313.747343439027</v>
      </c>
      <c r="D366" s="68">
        <f t="shared" si="20"/>
        <v>33177.676795171152</v>
      </c>
      <c r="E366" s="69">
        <f t="shared" si="23"/>
        <v>80.024376532803288</v>
      </c>
      <c r="F366" s="69">
        <v>87.823061804630854</v>
      </c>
      <c r="G366" s="68">
        <f t="shared" si="16"/>
        <v>30231.500084188916</v>
      </c>
      <c r="H366" s="68">
        <f t="shared" si="17"/>
        <v>-3681.2710807846524</v>
      </c>
      <c r="I366" s="69">
        <f t="shared" si="18"/>
        <v>0.87823061804630864</v>
      </c>
    </row>
    <row r="367" spans="1:9" x14ac:dyDescent="0.2">
      <c r="A367" s="49" t="s">
        <v>93</v>
      </c>
      <c r="B367" s="50">
        <v>32000.722477066971</v>
      </c>
      <c r="C367" s="68">
        <f t="shared" si="22"/>
        <v>32041.606246903269</v>
      </c>
      <c r="D367" s="68">
        <f t="shared" si="20"/>
        <v>31744.003074746965</v>
      </c>
      <c r="E367" s="69">
        <f t="shared" si="23"/>
        <v>100.80871779691904</v>
      </c>
      <c r="F367" s="69">
        <v>100.15235961348088</v>
      </c>
      <c r="G367" s="68">
        <f t="shared" ref="G367:G381" si="24">B367/F367*100</f>
        <v>31952.040471705026</v>
      </c>
      <c r="H367" s="68">
        <f t="shared" ref="H367:H381" si="25">+B367-G367</f>
        <v>48.682005361944903</v>
      </c>
      <c r="I367" s="69">
        <f t="shared" ref="I367:I381" si="26">+B367/G367</f>
        <v>1.0015235961348088</v>
      </c>
    </row>
    <row r="368" spans="1:9" x14ac:dyDescent="0.2">
      <c r="A368" s="45" t="s">
        <v>94</v>
      </c>
      <c r="B368" s="46">
        <v>33620.648467330975</v>
      </c>
      <c r="C368" s="68">
        <f t="shared" ref="C368:C381" si="27">SUM(B366:B369)/4</f>
        <v>31446.399902590656</v>
      </c>
      <c r="D368" s="68">
        <f t="shared" si="20"/>
        <v>32293.279569520186</v>
      </c>
      <c r="E368" s="69">
        <f t="shared" ref="E368:E380" si="28">B368/D368*100</f>
        <v>104.11035644414271</v>
      </c>
      <c r="F368" s="69">
        <v>107.23434126913591</v>
      </c>
      <c r="G368" s="68">
        <f t="shared" si="24"/>
        <v>31352.501511572802</v>
      </c>
      <c r="H368" s="68">
        <f t="shared" si="25"/>
        <v>2268.1469557581731</v>
      </c>
      <c r="I368" s="69">
        <f t="shared" si="26"/>
        <v>1.0723434126913591</v>
      </c>
    </row>
    <row r="369" spans="1:9" x14ac:dyDescent="0.2">
      <c r="A369" s="49" t="s">
        <v>95</v>
      </c>
      <c r="B369" s="50">
        <v>33613.999662560411</v>
      </c>
      <c r="C369" s="68">
        <f t="shared" si="27"/>
        <v>33140.159236449712</v>
      </c>
      <c r="D369" s="68">
        <f t="shared" ref="D369:D380" si="29">(C369+C370)/2</f>
        <v>34559.758363362991</v>
      </c>
      <c r="E369" s="69">
        <f t="shared" si="28"/>
        <v>97.263410551489315</v>
      </c>
      <c r="F369" s="69">
        <v>104.49526298261507</v>
      </c>
      <c r="G369" s="68">
        <f t="shared" si="24"/>
        <v>32167.965037948932</v>
      </c>
      <c r="H369" s="68">
        <f t="shared" si="25"/>
        <v>1446.0346246114786</v>
      </c>
      <c r="I369" s="69">
        <f t="shared" si="26"/>
        <v>1.0449526298261507</v>
      </c>
    </row>
    <row r="370" spans="1:9" x14ac:dyDescent="0.2">
      <c r="A370" s="45" t="s">
        <v>96</v>
      </c>
      <c r="B370" s="46">
        <v>33325.266338840498</v>
      </c>
      <c r="C370" s="68">
        <f t="shared" si="27"/>
        <v>35979.35749027627</v>
      </c>
      <c r="D370" s="68">
        <f t="shared" si="29"/>
        <v>38308.616904411174</v>
      </c>
      <c r="E370" s="69">
        <f t="shared" si="28"/>
        <v>86.991567515983974</v>
      </c>
      <c r="F370" s="69">
        <v>87.823061804630854</v>
      </c>
      <c r="G370" s="68">
        <f t="shared" si="24"/>
        <v>37945.917227271253</v>
      </c>
      <c r="H370" s="68">
        <f t="shared" si="25"/>
        <v>-4620.650888430755</v>
      </c>
      <c r="I370" s="69">
        <f t="shared" si="26"/>
        <v>0.87823061804630853</v>
      </c>
    </row>
    <row r="371" spans="1:9" x14ac:dyDescent="0.2">
      <c r="A371" s="49" t="s">
        <v>97</v>
      </c>
      <c r="B371" s="50">
        <v>43357.515492373204</v>
      </c>
      <c r="C371" s="68">
        <f t="shared" si="27"/>
        <v>40637.876318546078</v>
      </c>
      <c r="D371" s="68">
        <f t="shared" si="29"/>
        <v>42508.911281452012</v>
      </c>
      <c r="E371" s="69">
        <f t="shared" si="28"/>
        <v>101.99629721237172</v>
      </c>
      <c r="F371" s="69">
        <v>100.15235961348088</v>
      </c>
      <c r="G371" s="68">
        <f t="shared" si="24"/>
        <v>43291.55664400055</v>
      </c>
      <c r="H371" s="68">
        <f t="shared" si="25"/>
        <v>65.958848372654757</v>
      </c>
      <c r="I371" s="69">
        <f t="shared" si="26"/>
        <v>1.0015235961348088</v>
      </c>
    </row>
    <row r="372" spans="1:9" x14ac:dyDescent="0.2">
      <c r="A372" s="45" t="s">
        <v>98</v>
      </c>
      <c r="B372" s="46">
        <v>52254.72378041019</v>
      </c>
      <c r="C372" s="68">
        <f t="shared" si="27"/>
        <v>44379.946244357947</v>
      </c>
      <c r="D372" s="68">
        <f t="shared" si="29"/>
        <v>45770.566763885203</v>
      </c>
      <c r="E372" s="69">
        <f t="shared" si="28"/>
        <v>114.16665222865723</v>
      </c>
      <c r="F372" s="69">
        <v>107.23434126913591</v>
      </c>
      <c r="G372" s="68">
        <f t="shared" si="24"/>
        <v>48729.467782397893</v>
      </c>
      <c r="H372" s="68">
        <f t="shared" si="25"/>
        <v>3525.2559980122969</v>
      </c>
      <c r="I372" s="69">
        <f t="shared" si="26"/>
        <v>1.0723434126913591</v>
      </c>
    </row>
    <row r="373" spans="1:9" x14ac:dyDescent="0.2">
      <c r="A373" s="49" t="s">
        <v>99</v>
      </c>
      <c r="B373" s="50">
        <v>48582.279365807881</v>
      </c>
      <c r="C373" s="68">
        <f t="shared" si="27"/>
        <v>47161.187283412466</v>
      </c>
      <c r="D373" s="68">
        <f t="shared" si="29"/>
        <v>49398.139767031593</v>
      </c>
      <c r="E373" s="69">
        <f t="shared" si="28"/>
        <v>98.348398532674665</v>
      </c>
      <c r="F373" s="69">
        <v>104.49526298261507</v>
      </c>
      <c r="G373" s="68">
        <f t="shared" si="24"/>
        <v>46492.327000402438</v>
      </c>
      <c r="H373" s="68">
        <f t="shared" si="25"/>
        <v>2089.9523654054428</v>
      </c>
      <c r="I373" s="69">
        <f t="shared" si="26"/>
        <v>1.0449526298261507</v>
      </c>
    </row>
    <row r="374" spans="1:9" x14ac:dyDescent="0.2">
      <c r="A374" s="45" t="s">
        <v>100</v>
      </c>
      <c r="B374" s="46">
        <v>44450.230495058568</v>
      </c>
      <c r="C374" s="68">
        <f t="shared" si="27"/>
        <v>51635.09225065072</v>
      </c>
      <c r="D374" s="68">
        <f t="shared" si="29"/>
        <v>53148.146693200004</v>
      </c>
      <c r="E374" s="69">
        <f t="shared" si="28"/>
        <v>83.634582315070105</v>
      </c>
      <c r="F374" s="69">
        <v>87.823061804630854</v>
      </c>
      <c r="G374" s="68">
        <f t="shared" si="24"/>
        <v>50613.391951582744</v>
      </c>
      <c r="H374" s="68">
        <f t="shared" si="25"/>
        <v>-6163.1614565241762</v>
      </c>
      <c r="I374" s="69">
        <f t="shared" si="26"/>
        <v>0.87823061804630842</v>
      </c>
    </row>
    <row r="375" spans="1:9" x14ac:dyDescent="0.2">
      <c r="A375" s="49" t="s">
        <v>101</v>
      </c>
      <c r="B375" s="50">
        <v>61253.135361326233</v>
      </c>
      <c r="C375" s="68">
        <f t="shared" si="27"/>
        <v>54661.201135749288</v>
      </c>
      <c r="D375" s="68">
        <f t="shared" si="29"/>
        <v>55334.60832471602</v>
      </c>
      <c r="E375" s="69">
        <f t="shared" si="28"/>
        <v>110.69588674393241</v>
      </c>
      <c r="F375" s="69">
        <v>100.15235961348088</v>
      </c>
      <c r="G375" s="68">
        <f t="shared" si="24"/>
        <v>61159.95229440539</v>
      </c>
      <c r="H375" s="68">
        <f t="shared" si="25"/>
        <v>93.183066920842975</v>
      </c>
      <c r="I375" s="69">
        <f t="shared" si="26"/>
        <v>1.0015235961348088</v>
      </c>
    </row>
    <row r="376" spans="1:9" x14ac:dyDescent="0.2">
      <c r="A376" s="45" t="s">
        <v>102</v>
      </c>
      <c r="B376" s="46">
        <v>64359.159320804451</v>
      </c>
      <c r="C376" s="68">
        <f t="shared" si="27"/>
        <v>56008.015513682752</v>
      </c>
      <c r="D376" s="68">
        <f t="shared" si="29"/>
        <v>56133.743819744916</v>
      </c>
      <c r="E376" s="69">
        <f t="shared" si="28"/>
        <v>114.6532458755517</v>
      </c>
      <c r="F376" s="69">
        <v>107.23434126913591</v>
      </c>
      <c r="G376" s="68">
        <f t="shared" si="24"/>
        <v>60017.302814661147</v>
      </c>
      <c r="H376" s="68">
        <f t="shared" si="25"/>
        <v>4341.8565061433037</v>
      </c>
      <c r="I376" s="69">
        <f t="shared" si="26"/>
        <v>1.0723434126913591</v>
      </c>
    </row>
    <row r="377" spans="1:9" x14ac:dyDescent="0.2">
      <c r="A377" s="49" t="s">
        <v>103</v>
      </c>
      <c r="B377" s="50">
        <v>53969.536877541745</v>
      </c>
      <c r="C377" s="68">
        <f t="shared" si="27"/>
        <v>56259.472125807079</v>
      </c>
      <c r="D377" s="68">
        <f t="shared" si="29"/>
        <v>54230.056565173596</v>
      </c>
      <c r="E377" s="69">
        <f t="shared" si="28"/>
        <v>99.519602773567541</v>
      </c>
      <c r="F377" s="69">
        <v>104.49526298261507</v>
      </c>
      <c r="G377" s="68">
        <f t="shared" si="24"/>
        <v>51647.8310471554</v>
      </c>
      <c r="H377" s="68">
        <f t="shared" si="25"/>
        <v>2321.705830386345</v>
      </c>
      <c r="I377" s="69">
        <f t="shared" si="26"/>
        <v>1.0449526298261507</v>
      </c>
    </row>
    <row r="378" spans="1:9" x14ac:dyDescent="0.2">
      <c r="A378" s="45" t="s">
        <v>104</v>
      </c>
      <c r="B378" s="46">
        <v>45456.056943555894</v>
      </c>
      <c r="C378" s="68">
        <f t="shared" si="27"/>
        <v>52200.641004540113</v>
      </c>
      <c r="D378" s="68">
        <f t="shared" si="29"/>
        <v>52029.045760830937</v>
      </c>
      <c r="E378" s="69">
        <f t="shared" si="28"/>
        <v>87.366693505220141</v>
      </c>
      <c r="F378" s="69">
        <v>87.823061804630854</v>
      </c>
      <c r="G378" s="68">
        <f t="shared" si="24"/>
        <v>51758.679337184105</v>
      </c>
      <c r="H378" s="68">
        <f t="shared" si="25"/>
        <v>-6302.6223936282113</v>
      </c>
      <c r="I378" s="69">
        <f t="shared" si="26"/>
        <v>0.87823061804630853</v>
      </c>
    </row>
    <row r="379" spans="1:9" x14ac:dyDescent="0.2">
      <c r="A379" s="49" t="s">
        <v>105</v>
      </c>
      <c r="B379" s="50">
        <v>45017.810876258351</v>
      </c>
      <c r="C379" s="68">
        <f t="shared" si="27"/>
        <v>51857.450517121761</v>
      </c>
      <c r="D379" s="68">
        <f t="shared" si="29"/>
        <v>51980.160907313548</v>
      </c>
      <c r="E379" s="69">
        <f t="shared" si="28"/>
        <v>86.605755139023429</v>
      </c>
      <c r="F379" s="69">
        <v>100.15235961348088</v>
      </c>
      <c r="G379" s="68">
        <f t="shared" si="24"/>
        <v>44949.326256511667</v>
      </c>
      <c r="H379" s="68">
        <f t="shared" si="25"/>
        <v>68.484619746683165</v>
      </c>
      <c r="I379" s="69">
        <f t="shared" si="26"/>
        <v>1.0015235961348088</v>
      </c>
    </row>
    <row r="380" spans="1:9" x14ac:dyDescent="0.2">
      <c r="A380" s="45" t="s">
        <v>106</v>
      </c>
      <c r="B380" s="46">
        <v>62986.397371131054</v>
      </c>
      <c r="C380" s="68">
        <f t="shared" si="27"/>
        <v>52102.871297505335</v>
      </c>
      <c r="D380" s="68">
        <f t="shared" si="29"/>
        <v>46420.864179560849</v>
      </c>
      <c r="E380" s="69">
        <f t="shared" si="28"/>
        <v>135.68553383128105</v>
      </c>
      <c r="F380" s="69">
        <v>107.23434126913591</v>
      </c>
      <c r="G380" s="68">
        <f t="shared" si="24"/>
        <v>58737.151387957223</v>
      </c>
      <c r="H380" s="68">
        <f t="shared" si="25"/>
        <v>4249.2459831738306</v>
      </c>
      <c r="I380" s="69">
        <f t="shared" si="26"/>
        <v>1.0723434126913591</v>
      </c>
    </row>
    <row r="381" spans="1:9" x14ac:dyDescent="0.2">
      <c r="A381" s="49" t="s">
        <v>107</v>
      </c>
      <c r="B381" s="50">
        <v>54951.219999076027</v>
      </c>
      <c r="C381" s="68">
        <f t="shared" si="27"/>
        <v>40738.857061616363</v>
      </c>
      <c r="D381" s="68"/>
      <c r="E381" s="69"/>
      <c r="F381" s="69">
        <v>104.49526298261507</v>
      </c>
      <c r="G381" s="68">
        <f t="shared" si="24"/>
        <v>52587.283318496739</v>
      </c>
      <c r="H381" s="68">
        <f t="shared" si="25"/>
        <v>2363.9366805792888</v>
      </c>
      <c r="I381" s="69">
        <f t="shared" si="26"/>
        <v>1.0449526298261507</v>
      </c>
    </row>
    <row r="382" spans="1:9" x14ac:dyDescent="0.2">
      <c r="A382" s="71" t="s">
        <v>120</v>
      </c>
      <c r="G382" s="72">
        <f>G381*C429/100</f>
        <v>46183.762330179714</v>
      </c>
      <c r="H382" s="71" t="s">
        <v>122</v>
      </c>
    </row>
    <row r="383" spans="1:9" x14ac:dyDescent="0.2">
      <c r="A383" s="71" t="s">
        <v>121</v>
      </c>
      <c r="G383" s="72">
        <f>G382*D429/100</f>
        <v>46254.127731956905</v>
      </c>
      <c r="H383" s="71" t="s">
        <v>122</v>
      </c>
    </row>
    <row r="384" spans="1:9" x14ac:dyDescent="0.2">
      <c r="D384" s="68"/>
    </row>
    <row r="385" spans="8:8" x14ac:dyDescent="0.2">
      <c r="H385" s="68"/>
    </row>
    <row r="386" spans="8:8" x14ac:dyDescent="0.2">
      <c r="H386" s="68"/>
    </row>
    <row r="387" spans="8:8" x14ac:dyDescent="0.2">
      <c r="H387" s="68"/>
    </row>
    <row r="388" spans="8:8" x14ac:dyDescent="0.2">
      <c r="H388" s="68"/>
    </row>
    <row r="389" spans="8:8" x14ac:dyDescent="0.2">
      <c r="H389" s="68"/>
    </row>
    <row r="390" spans="8:8" x14ac:dyDescent="0.2">
      <c r="H390" s="68"/>
    </row>
    <row r="406" spans="2:6" x14ac:dyDescent="0.2">
      <c r="C406" s="6" t="s">
        <v>195</v>
      </c>
    </row>
    <row r="407" spans="2:6" x14ac:dyDescent="0.2">
      <c r="C407" s="6" t="s">
        <v>211</v>
      </c>
    </row>
    <row r="408" spans="2:6" x14ac:dyDescent="0.2">
      <c r="C408" s="45" t="s">
        <v>28</v>
      </c>
      <c r="D408" s="49" t="s">
        <v>29</v>
      </c>
      <c r="E408" s="45" t="s">
        <v>30</v>
      </c>
      <c r="F408" s="49" t="s">
        <v>31</v>
      </c>
    </row>
    <row r="409" spans="2:6" x14ac:dyDescent="0.2">
      <c r="B409" s="6">
        <v>1993</v>
      </c>
      <c r="C409" s="46"/>
      <c r="D409" s="50"/>
      <c r="E409" s="46">
        <v>105.54065496609064</v>
      </c>
      <c r="F409" s="50">
        <v>106.67906724737963</v>
      </c>
    </row>
    <row r="410" spans="2:6" x14ac:dyDescent="0.2">
      <c r="B410" s="6">
        <v>1994</v>
      </c>
      <c r="C410" s="6">
        <v>92.200208281485843</v>
      </c>
      <c r="D410" s="6">
        <v>100.25451819535903</v>
      </c>
      <c r="E410" s="6">
        <v>105.96198759632138</v>
      </c>
      <c r="F410" s="6">
        <v>109.73809235506759</v>
      </c>
    </row>
    <row r="411" spans="2:6" x14ac:dyDescent="0.2">
      <c r="B411" s="6">
        <v>1995</v>
      </c>
      <c r="C411" s="6">
        <v>95.224036292119763</v>
      </c>
      <c r="D411" s="6">
        <v>92.142016972166005</v>
      </c>
      <c r="E411" s="6">
        <v>99.787377126429561</v>
      </c>
      <c r="F411" s="6">
        <v>102.32778814806025</v>
      </c>
    </row>
    <row r="412" spans="2:6" x14ac:dyDescent="0.2">
      <c r="B412" s="6">
        <v>1996</v>
      </c>
      <c r="C412" s="6">
        <v>87.493339011872251</v>
      </c>
      <c r="D412" s="6">
        <v>103.69237394076724</v>
      </c>
      <c r="E412" s="6">
        <v>105.02266534300605</v>
      </c>
      <c r="F412" s="6">
        <v>103.11709939683548</v>
      </c>
    </row>
    <row r="413" spans="2:6" x14ac:dyDescent="0.2">
      <c r="B413" s="6">
        <v>1997</v>
      </c>
      <c r="C413" s="6">
        <v>88.3579352224763</v>
      </c>
      <c r="D413" s="6">
        <v>102.52917936048709</v>
      </c>
      <c r="E413" s="6">
        <v>104.62553246064191</v>
      </c>
      <c r="F413" s="6">
        <v>103.6038505925109</v>
      </c>
    </row>
    <row r="414" spans="2:6" x14ac:dyDescent="0.2">
      <c r="B414" s="6">
        <v>1998</v>
      </c>
      <c r="C414" s="6">
        <v>94.083623588721281</v>
      </c>
      <c r="D414" s="6">
        <v>105.98948942533615</v>
      </c>
      <c r="E414" s="6">
        <v>105.01537559622408</v>
      </c>
      <c r="F414" s="6">
        <v>103.42076729657769</v>
      </c>
    </row>
    <row r="415" spans="2:6" x14ac:dyDescent="0.2">
      <c r="B415" s="6">
        <v>1999</v>
      </c>
      <c r="C415" s="6">
        <v>85.389342617592632</v>
      </c>
      <c r="D415" s="6">
        <v>97.087196862285722</v>
      </c>
      <c r="E415" s="6">
        <v>109.12940437233625</v>
      </c>
      <c r="F415" s="6">
        <v>108.31856738580257</v>
      </c>
    </row>
    <row r="416" spans="2:6" x14ac:dyDescent="0.2">
      <c r="B416" s="6">
        <v>2000</v>
      </c>
      <c r="C416" s="6">
        <v>86.608050904494121</v>
      </c>
      <c r="D416" s="6">
        <v>98.170183971071438</v>
      </c>
      <c r="E416" s="6">
        <v>107.06904601634655</v>
      </c>
      <c r="F416" s="6">
        <v>109.57504551466903</v>
      </c>
    </row>
    <row r="417" spans="2:7" x14ac:dyDescent="0.2">
      <c r="B417" s="6">
        <v>2001</v>
      </c>
      <c r="C417" s="6">
        <v>87.444338889710764</v>
      </c>
      <c r="D417" s="6">
        <v>106.58454485009672</v>
      </c>
      <c r="E417" s="6">
        <v>106.74012242538609</v>
      </c>
      <c r="F417" s="6">
        <v>104.77567267727581</v>
      </c>
    </row>
    <row r="418" spans="2:7" x14ac:dyDescent="0.2">
      <c r="B418" s="6">
        <v>2002</v>
      </c>
      <c r="C418" s="6">
        <v>72.772417048883938</v>
      </c>
      <c r="D418" s="6">
        <v>96.187622563836925</v>
      </c>
      <c r="E418" s="6">
        <v>95.020846393591427</v>
      </c>
      <c r="F418" s="6">
        <v>107.23096170837407</v>
      </c>
    </row>
    <row r="419" spans="2:7" x14ac:dyDescent="0.2">
      <c r="B419" s="6">
        <v>2003</v>
      </c>
      <c r="C419" s="6">
        <v>86.940172509263235</v>
      </c>
      <c r="D419" s="6">
        <v>99.967329307912408</v>
      </c>
      <c r="E419" s="6">
        <v>96.983067175380484</v>
      </c>
      <c r="F419" s="6">
        <v>108.05606099539229</v>
      </c>
    </row>
    <row r="420" spans="2:7" x14ac:dyDescent="0.2">
      <c r="B420" s="6">
        <v>2004</v>
      </c>
      <c r="C420" s="6">
        <v>95.891270829592003</v>
      </c>
      <c r="D420" s="6">
        <v>98.608774135042964</v>
      </c>
      <c r="E420" s="6">
        <v>104.74235537142422</v>
      </c>
      <c r="F420" s="6">
        <v>105.72881218999485</v>
      </c>
    </row>
    <row r="421" spans="2:7" x14ac:dyDescent="0.2">
      <c r="B421" s="6">
        <v>2005</v>
      </c>
      <c r="C421" s="6">
        <v>85.658515183598723</v>
      </c>
      <c r="D421" s="6">
        <v>104.69523685287658</v>
      </c>
      <c r="E421" s="6">
        <v>102.36169754330038</v>
      </c>
      <c r="F421" s="6">
        <v>109.29426310234874</v>
      </c>
    </row>
    <row r="422" spans="2:7" x14ac:dyDescent="0.2">
      <c r="B422" s="6">
        <v>2006</v>
      </c>
      <c r="C422" s="6">
        <v>87.425517184656499</v>
      </c>
      <c r="D422" s="6">
        <v>97.666688501908425</v>
      </c>
      <c r="E422" s="6">
        <v>107.33128214429122</v>
      </c>
      <c r="F422" s="6">
        <v>104.3590254648508</v>
      </c>
    </row>
    <row r="423" spans="2:7" x14ac:dyDescent="0.2">
      <c r="B423" s="6">
        <v>2007</v>
      </c>
      <c r="C423" s="6">
        <v>88.978186036888587</v>
      </c>
      <c r="D423" s="6">
        <v>98.105047011256246</v>
      </c>
      <c r="E423" s="6">
        <v>106.59888829597482</v>
      </c>
      <c r="F423" s="6">
        <v>101.86813654080011</v>
      </c>
    </row>
    <row r="424" spans="2:7" x14ac:dyDescent="0.2">
      <c r="B424" s="6">
        <v>2008</v>
      </c>
      <c r="C424" s="6">
        <v>96.154000817553282</v>
      </c>
      <c r="D424" s="6">
        <v>101.10797381348753</v>
      </c>
      <c r="E424" s="6">
        <v>114.14073417634036</v>
      </c>
      <c r="F424" s="6">
        <v>102.18537419601459</v>
      </c>
    </row>
    <row r="425" spans="2:7" x14ac:dyDescent="0.2">
      <c r="B425" s="6">
        <v>2009</v>
      </c>
      <c r="C425" s="6">
        <v>80.024376532803288</v>
      </c>
      <c r="D425" s="6">
        <v>100.80871779691904</v>
      </c>
      <c r="E425" s="6">
        <v>104.11035644414271</v>
      </c>
      <c r="F425" s="6">
        <v>97.263410551489315</v>
      </c>
    </row>
    <row r="426" spans="2:7" x14ac:dyDescent="0.2">
      <c r="B426" s="6">
        <v>2010</v>
      </c>
      <c r="C426" s="6">
        <v>86.991567515983974</v>
      </c>
      <c r="D426" s="6">
        <v>101.99629721237172</v>
      </c>
      <c r="E426" s="6">
        <v>114.16665222865723</v>
      </c>
      <c r="F426" s="6">
        <v>98.348398532674665</v>
      </c>
    </row>
    <row r="427" spans="2:7" x14ac:dyDescent="0.2">
      <c r="B427" s="6">
        <v>2011</v>
      </c>
      <c r="C427" s="6">
        <v>83.634582315070105</v>
      </c>
      <c r="D427" s="6">
        <v>110.69588674393241</v>
      </c>
      <c r="E427" s="6">
        <v>114.6532458755517</v>
      </c>
      <c r="F427" s="6">
        <v>99.519602773567541</v>
      </c>
    </row>
    <row r="428" spans="2:7" x14ac:dyDescent="0.2">
      <c r="B428" s="6">
        <v>2012</v>
      </c>
      <c r="C428" s="6">
        <v>87.366693505220141</v>
      </c>
      <c r="D428" s="6">
        <v>86.605755139023429</v>
      </c>
      <c r="E428" s="6">
        <v>135.68553383128105</v>
      </c>
    </row>
    <row r="429" spans="2:7" x14ac:dyDescent="0.2">
      <c r="B429" s="117" t="s">
        <v>119</v>
      </c>
      <c r="C429" s="70">
        <f>AVERAGE(C410:C428)</f>
        <v>87.823061804630854</v>
      </c>
      <c r="D429" s="70">
        <f>AVERAGE(D410:D428)</f>
        <v>100.15235961348088</v>
      </c>
      <c r="E429" s="70">
        <f>AVERAGE(E409:E428)</f>
        <v>107.23434126913591</v>
      </c>
      <c r="F429" s="70">
        <f>AVERAGE(F409:F427)</f>
        <v>104.49526298261507</v>
      </c>
      <c r="G429" s="70">
        <f>SUM(C429:F429)</f>
        <v>399.70502566986278</v>
      </c>
    </row>
    <row r="430" spans="2:7" x14ac:dyDescent="0.2">
      <c r="C430" s="6" t="s">
        <v>212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Hoja4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Vianco</dc:creator>
  <cp:lastModifiedBy>Ana Vianco</cp:lastModifiedBy>
  <dcterms:created xsi:type="dcterms:W3CDTF">2013-06-12T14:05:39Z</dcterms:created>
  <dcterms:modified xsi:type="dcterms:W3CDTF">2016-06-08T18:14:26Z</dcterms:modified>
</cp:coreProperties>
</file>